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pielbericht Mannschaft" sheetId="4" r:id="rId1"/>
  </sheets>
  <definedNames>
    <definedName name="_xlnm.Print_Area" localSheetId="0">'Spielbericht Mannschaft'!$A$1:$AJ$32</definedName>
  </definedNames>
  <calcPr calcId="125725" concurrentCalc="0"/>
</workbook>
</file>

<file path=xl/calcChain.xml><?xml version="1.0" encoding="utf-8"?>
<calcChain xmlns="http://schemas.openxmlformats.org/spreadsheetml/2006/main">
  <c r="AM25" i="4"/>
  <c r="AO25"/>
  <c r="AM26"/>
  <c r="AO26"/>
  <c r="AM27"/>
  <c r="AO27"/>
  <c r="AM28"/>
  <c r="AO28"/>
  <c r="AO29"/>
  <c r="AO33"/>
  <c r="V24"/>
  <c r="AM20"/>
  <c r="AP20"/>
  <c r="AM21"/>
  <c r="AP21"/>
  <c r="AM22"/>
  <c r="AP22"/>
  <c r="AM23"/>
  <c r="AP23"/>
  <c r="AP24"/>
  <c r="AP18"/>
  <c r="R24"/>
  <c r="Y24"/>
  <c r="Y23"/>
  <c r="Y22"/>
  <c r="Y21"/>
  <c r="Y20"/>
  <c r="AO20"/>
  <c r="AO21"/>
  <c r="AO22"/>
  <c r="AO23"/>
  <c r="AO24"/>
  <c r="AO18"/>
  <c r="N24"/>
  <c r="K24"/>
  <c r="K23"/>
  <c r="K22"/>
  <c r="K21"/>
  <c r="K20"/>
  <c r="AZ21"/>
  <c r="AN21"/>
  <c r="AV21"/>
  <c r="AN26"/>
  <c r="AZ22"/>
  <c r="AV27"/>
  <c r="AV22"/>
  <c r="AT30"/>
  <c r="AZ20"/>
  <c r="AV20"/>
  <c r="AN25"/>
  <c r="AT23"/>
  <c r="AV23"/>
  <c r="AV28"/>
  <c r="AT28"/>
  <c r="AW28"/>
  <c r="AW23"/>
  <c r="AS23"/>
  <c r="AZ23"/>
  <c r="AN17"/>
  <c r="AL17"/>
  <c r="AO13"/>
  <c r="AT22"/>
  <c r="AT46"/>
  <c r="AQ47"/>
  <c r="AY46"/>
  <c r="AX46"/>
  <c r="AY45"/>
  <c r="AX45"/>
  <c r="AY44"/>
  <c r="AU46"/>
  <c r="BA13"/>
  <c r="AU45"/>
  <c r="AU44"/>
  <c r="AQ46"/>
  <c r="AQ45"/>
  <c r="AP45"/>
  <c r="BA8"/>
  <c r="AQ44"/>
  <c r="AP44"/>
  <c r="BA7"/>
  <c r="AX44"/>
  <c r="BA14"/>
  <c r="AT44"/>
  <c r="AT45"/>
  <c r="AP47"/>
  <c r="AP46"/>
  <c r="AM49"/>
  <c r="AM48"/>
  <c r="AM47"/>
  <c r="AM45"/>
  <c r="AM46"/>
  <c r="AL46"/>
  <c r="AO46"/>
  <c r="AL49"/>
  <c r="AN49"/>
  <c r="AL48"/>
  <c r="AL47"/>
  <c r="AN46"/>
  <c r="AL45"/>
  <c r="BA2"/>
  <c r="AM44"/>
  <c r="AL44"/>
  <c r="BA1"/>
  <c r="AR20"/>
  <c r="AR18"/>
  <c r="Q24"/>
  <c r="AV26"/>
  <c r="AV25"/>
  <c r="AT20"/>
  <c r="AT26"/>
  <c r="AT25"/>
  <c r="AT21"/>
  <c r="AT27"/>
  <c r="AR25"/>
  <c r="AR31"/>
  <c r="U24"/>
  <c r="AN27"/>
  <c r="AN23"/>
  <c r="AN22"/>
  <c r="BA12"/>
  <c r="BA16"/>
  <c r="BA15"/>
  <c r="BA5"/>
  <c r="BA11"/>
  <c r="AZ45"/>
  <c r="AN48"/>
  <c r="AO48"/>
  <c r="AS45"/>
  <c r="BA44"/>
  <c r="AW45"/>
  <c r="BA46"/>
  <c r="AV44"/>
  <c r="AZ46"/>
  <c r="BA45"/>
  <c r="AZ44"/>
  <c r="AW44"/>
  <c r="AV45"/>
  <c r="AP27"/>
  <c r="AP26"/>
  <c r="AR45"/>
  <c r="BA47"/>
  <c r="AZ47"/>
  <c r="AS44"/>
  <c r="BA9"/>
  <c r="AV46"/>
  <c r="AV47"/>
  <c r="AW46"/>
  <c r="AW47"/>
  <c r="AR46"/>
  <c r="AR44"/>
  <c r="AR47"/>
  <c r="AS46"/>
  <c r="AS22"/>
  <c r="AN45"/>
  <c r="AS47"/>
  <c r="AP28"/>
  <c r="AN28"/>
  <c r="AS27"/>
  <c r="AS21"/>
  <c r="AS20"/>
  <c r="AN20"/>
  <c r="AP25"/>
  <c r="AS28"/>
  <c r="BA10"/>
  <c r="BA4"/>
  <c r="AO47"/>
  <c r="AN47"/>
  <c r="AO49"/>
  <c r="AO44"/>
  <c r="BA6"/>
  <c r="BA3"/>
  <c r="AO45"/>
  <c r="AN44"/>
  <c r="AR48"/>
  <c r="AS48"/>
  <c r="AS26"/>
  <c r="AB21"/>
  <c r="AP29"/>
  <c r="AP33"/>
  <c r="AL11"/>
  <c r="AX20"/>
  <c r="AS24"/>
  <c r="AS25"/>
  <c r="AO16"/>
  <c r="AQ20"/>
  <c r="AN50"/>
  <c r="AO50"/>
  <c r="AN51"/>
  <c r="AL53"/>
  <c r="AO51"/>
  <c r="AM53"/>
  <c r="AO31"/>
  <c r="AQ25"/>
  <c r="AX26"/>
  <c r="AS29"/>
  <c r="AO11"/>
  <c r="I18"/>
  <c r="AC18"/>
  <c r="AM11"/>
  <c r="AM15"/>
</calcChain>
</file>

<file path=xl/sharedStrings.xml><?xml version="1.0" encoding="utf-8"?>
<sst xmlns="http://schemas.openxmlformats.org/spreadsheetml/2006/main" count="173" uniqueCount="120">
  <si>
    <t>Bälle</t>
  </si>
  <si>
    <t>GD</t>
  </si>
  <si>
    <t>HS</t>
  </si>
  <si>
    <t>Ausrichter:</t>
  </si>
  <si>
    <t>Datum:</t>
  </si>
  <si>
    <t>Disziplin:</t>
  </si>
  <si>
    <t>Frei</t>
  </si>
  <si>
    <t>Dreiband</t>
  </si>
  <si>
    <t>Cadre 35/2</t>
  </si>
  <si>
    <t>Spielbericht - Mannschaftsmeisterschaft</t>
  </si>
  <si>
    <t>:</t>
  </si>
  <si>
    <t>Unterschrift Turnierleitung</t>
  </si>
  <si>
    <t>Aufnahmen</t>
  </si>
  <si>
    <t xml:space="preserve">    Turnierlokal:  </t>
  </si>
  <si>
    <t>Spielklassen:</t>
  </si>
  <si>
    <t>I</t>
  </si>
  <si>
    <t>II</t>
  </si>
  <si>
    <t>III</t>
  </si>
  <si>
    <t>Name, Vorname</t>
  </si>
  <si>
    <t>Heimmannschaft:</t>
  </si>
  <si>
    <t>Gastmannschaft:</t>
  </si>
  <si>
    <t>Bemerkung:</t>
  </si>
  <si>
    <t>spieler1</t>
  </si>
  <si>
    <t>spieler2</t>
  </si>
  <si>
    <t>spieler3</t>
  </si>
  <si>
    <t>spieler4</t>
  </si>
  <si>
    <t>AN</t>
  </si>
  <si>
    <t>Heim</t>
  </si>
  <si>
    <t>Gast</t>
  </si>
  <si>
    <t>BZ+AN leer</t>
  </si>
  <si>
    <t>GD gesamt</t>
  </si>
  <si>
    <t>ist 0</t>
  </si>
  <si>
    <t>WAHR ist 0</t>
  </si>
  <si>
    <t>PP</t>
  </si>
  <si>
    <t>Heim+Gast</t>
  </si>
  <si>
    <t>Eintrag ja/nein</t>
  </si>
  <si>
    <t>Heim/Gast leer</t>
  </si>
  <si>
    <t>Matchpunkte:</t>
  </si>
  <si>
    <t>Partiepunkte:</t>
  </si>
  <si>
    <t>Endergebnis:</t>
  </si>
  <si>
    <t>Heim:</t>
  </si>
  <si>
    <t>Gast:</t>
  </si>
  <si>
    <t>H+G 1+2 leer</t>
  </si>
  <si>
    <t>F1</t>
  </si>
  <si>
    <t>F2</t>
  </si>
  <si>
    <t>F3</t>
  </si>
  <si>
    <t>F4</t>
  </si>
  <si>
    <t>F5</t>
  </si>
  <si>
    <t>F6</t>
  </si>
  <si>
    <t>C1</t>
  </si>
  <si>
    <t>C2</t>
  </si>
  <si>
    <t>C3</t>
  </si>
  <si>
    <t>C4</t>
  </si>
  <si>
    <t>DB1</t>
  </si>
  <si>
    <t>DB2</t>
  </si>
  <si>
    <t>DB3</t>
  </si>
  <si>
    <t>DBI</t>
  </si>
  <si>
    <t>DBII</t>
  </si>
  <si>
    <t>DBIII</t>
  </si>
  <si>
    <t>BZ</t>
  </si>
  <si>
    <t>0,600 - oo</t>
  </si>
  <si>
    <t>0,350 - 0,599</t>
  </si>
  <si>
    <t>0,000 - 0,349</t>
  </si>
  <si>
    <t>0,750 - oo</t>
  </si>
  <si>
    <t>0,450 - 0,749</t>
  </si>
  <si>
    <t>0,000 - 0,449</t>
  </si>
  <si>
    <t>16,00 - oo</t>
  </si>
  <si>
    <t>10,00 - 15,99</t>
  </si>
  <si>
    <t>6,00 - 9,99</t>
  </si>
  <si>
    <t>0,00 - 5,99</t>
  </si>
  <si>
    <t>20,00 - oo</t>
  </si>
  <si>
    <t>12,00 - 19,99</t>
  </si>
  <si>
    <t>7,00 - 11,99</t>
  </si>
  <si>
    <t>4,00 - 6,99</t>
  </si>
  <si>
    <t>2,00 - 3,99</t>
  </si>
  <si>
    <t>0,00 - 1,99</t>
  </si>
  <si>
    <t>DB klein</t>
  </si>
  <si>
    <t>DB groß</t>
  </si>
  <si>
    <t>C 35/2</t>
  </si>
  <si>
    <t>Die grauen Felder bitte ausfüllen !</t>
  </si>
  <si>
    <t>Spielvorgaben:</t>
  </si>
  <si>
    <t>300 / 10</t>
  </si>
  <si>
    <t>250 / 15</t>
  </si>
  <si>
    <t>200 / 20</t>
  </si>
  <si>
    <t>60 / 30</t>
  </si>
  <si>
    <t>200 / 15</t>
  </si>
  <si>
    <t>150 / 20</t>
  </si>
  <si>
    <t>40 / 40</t>
  </si>
  <si>
    <t>30 / 40</t>
  </si>
  <si>
    <t>20 / 40</t>
  </si>
  <si>
    <t>40 / 50</t>
  </si>
  <si>
    <t>25 / 40</t>
  </si>
  <si>
    <t xml:space="preserve">  MGD von - bis:  </t>
  </si>
  <si>
    <t>alle gespielt</t>
  </si>
  <si>
    <t>gewonnen</t>
  </si>
  <si>
    <t>remis</t>
  </si>
  <si>
    <t>1-3 leer</t>
  </si>
  <si>
    <t>PP nichts</t>
  </si>
  <si>
    <t>ergebnis</t>
  </si>
  <si>
    <t>B-AN-B</t>
  </si>
  <si>
    <t>Unterschrift Heimmannschaft</t>
  </si>
  <si>
    <t>Unterschrift Gastmannschaft</t>
  </si>
  <si>
    <t>Points</t>
  </si>
  <si>
    <t xml:space="preserve">  Points / AN: </t>
  </si>
  <si>
    <t>150 /20</t>
  </si>
  <si>
    <t>100 / 20</t>
  </si>
  <si>
    <t>100 / 30</t>
  </si>
  <si>
    <t>Merzenich 3</t>
  </si>
  <si>
    <t>Merzenich</t>
  </si>
  <si>
    <t>x</t>
  </si>
  <si>
    <t>30/40</t>
  </si>
  <si>
    <t>Becker, Patrick</t>
  </si>
  <si>
    <t>Wickenkamp, Peter</t>
  </si>
  <si>
    <t>Servos, Severin</t>
  </si>
  <si>
    <t>Titze, Katja</t>
  </si>
  <si>
    <t>Siegburg</t>
  </si>
  <si>
    <t>Baerecke, Heiner</t>
  </si>
  <si>
    <t>Boccoli, Roberto</t>
  </si>
  <si>
    <t>Koch, Rainer</t>
  </si>
  <si>
    <t>Souren, Micha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</si>
</sst>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0.000"/>
    <numFmt numFmtId="165" formatCode="dd/mm/yy;@"/>
  </numFmts>
  <fonts count="45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Bank Gothic"/>
    </font>
    <font>
      <sz val="10"/>
      <name val="Bank Gothic"/>
    </font>
    <font>
      <b/>
      <sz val="12"/>
      <name val="Bank Gothic"/>
    </font>
    <font>
      <b/>
      <sz val="10"/>
      <name val="Bank Gothic"/>
    </font>
    <font>
      <b/>
      <sz val="9"/>
      <name val="Bank Gothic"/>
    </font>
    <font>
      <b/>
      <sz val="14"/>
      <name val="Bank Gothic"/>
    </font>
    <font>
      <b/>
      <i/>
      <u/>
      <sz val="12"/>
      <name val="Bank Gothic"/>
    </font>
    <font>
      <sz val="12"/>
      <name val="Bank Gothic"/>
    </font>
    <font>
      <b/>
      <i/>
      <sz val="12"/>
      <name val="Bank Gothic"/>
    </font>
    <font>
      <b/>
      <i/>
      <sz val="10"/>
      <name val="Bank Gothic"/>
    </font>
    <font>
      <b/>
      <sz val="18"/>
      <name val="Bank Gothic"/>
    </font>
    <font>
      <sz val="14"/>
      <name val="Bank Gothic"/>
    </font>
    <font>
      <b/>
      <sz val="10"/>
      <color indexed="10"/>
      <name val="Bank Gothic"/>
    </font>
    <font>
      <b/>
      <sz val="12"/>
      <color indexed="8"/>
      <name val="Bank Gothic"/>
    </font>
    <font>
      <sz val="16"/>
      <name val="Bradley Hand ITC TT-Bold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u/>
      <sz val="14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u/>
      <sz val="10"/>
      <color indexed="8"/>
      <name val="Arial"/>
      <family val="2"/>
    </font>
    <font>
      <b/>
      <sz val="8"/>
      <name val="Bank Gothic"/>
    </font>
    <font>
      <sz val="12"/>
      <color rgb="FF0070C0"/>
      <name val="Bank Gothic"/>
    </font>
    <font>
      <b/>
      <sz val="10"/>
      <color rgb="FF0070C0"/>
      <name val="Arial"/>
      <family val="2"/>
    </font>
    <font>
      <sz val="10"/>
      <color rgb="FF0070C0"/>
      <name val="Bank Gothic"/>
    </font>
    <font>
      <sz val="10"/>
      <color rgb="FF0070C0"/>
      <name val="Arial"/>
      <family val="2"/>
    </font>
    <font>
      <b/>
      <sz val="10"/>
      <color rgb="FF0070C0"/>
      <name val="Bank Gothic"/>
    </font>
    <font>
      <b/>
      <sz val="18"/>
      <color rgb="FF0070C0"/>
      <name val="Bank Gothic"/>
    </font>
    <font>
      <sz val="8"/>
      <color rgb="FF0070C0"/>
      <name val="Arial"/>
      <family val="2"/>
    </font>
    <font>
      <b/>
      <sz val="8"/>
      <color rgb="FF0070C0"/>
      <name val="Arial"/>
      <family val="2"/>
    </font>
    <font>
      <sz val="12"/>
      <color rgb="FF0070C0"/>
      <name val="Arial"/>
      <family val="2"/>
    </font>
    <font>
      <sz val="8"/>
      <color rgb="FF0070C0"/>
      <name val="Bank Gothic"/>
    </font>
    <font>
      <sz val="24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9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0">
    <xf numFmtId="0" fontId="0" fillId="0" borderId="0" xfId="0"/>
    <xf numFmtId="0" fontId="4" fillId="0" borderId="1" xfId="0" applyFont="1" applyBorder="1" applyProtection="1"/>
    <xf numFmtId="0" fontId="10" fillId="0" borderId="1" xfId="0" applyFont="1" applyBorder="1" applyProtection="1"/>
    <xf numFmtId="0" fontId="4" fillId="0" borderId="1" xfId="0" applyFont="1" applyBorder="1" applyAlignment="1" applyProtection="1">
      <alignment horizontal="center" vertical="center"/>
    </xf>
    <xf numFmtId="0" fontId="4" fillId="0" borderId="2" xfId="0" applyFont="1" applyBorder="1" applyProtection="1"/>
    <xf numFmtId="0" fontId="10" fillId="0" borderId="1" xfId="0" applyFont="1" applyBorder="1" applyAlignment="1" applyProtection="1">
      <alignment vertical="top"/>
    </xf>
    <xf numFmtId="0" fontId="4" fillId="0" borderId="3" xfId="0" applyFont="1" applyBorder="1" applyProtection="1"/>
    <xf numFmtId="0" fontId="4" fillId="0" borderId="1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5" xfId="0" applyFont="1" applyBorder="1" applyProtection="1"/>
    <xf numFmtId="0" fontId="10" fillId="2" borderId="0" xfId="0" applyFont="1" applyFill="1" applyBorder="1" applyProtection="1"/>
    <xf numFmtId="0" fontId="19" fillId="2" borderId="0" xfId="0" applyFont="1" applyFill="1" applyBorder="1" applyAlignment="1" applyProtection="1"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8" fillId="2" borderId="0" xfId="0" applyFont="1" applyFill="1" applyBorder="1" applyAlignment="1" applyProtection="1">
      <alignment horizontal="center" vertical="center"/>
      <protection locked="0" hidden="1"/>
    </xf>
    <xf numFmtId="0" fontId="14" fillId="2" borderId="0" xfId="0" applyFont="1" applyFill="1" applyBorder="1" applyAlignment="1" applyProtection="1">
      <alignment horizontal="center" vertical="center"/>
    </xf>
    <xf numFmtId="0" fontId="19" fillId="2" borderId="0" xfId="0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center" vertical="center"/>
      <protection locked="0" hidden="1"/>
    </xf>
    <xf numFmtId="0" fontId="5" fillId="2" borderId="0" xfId="0" applyFont="1" applyFill="1" applyBorder="1" applyAlignment="1" applyProtection="1">
      <protection hidden="1"/>
    </xf>
    <xf numFmtId="165" fontId="5" fillId="2" borderId="0" xfId="1" applyNumberFormat="1" applyFont="1" applyFill="1" applyBorder="1" applyAlignment="1" applyProtection="1">
      <protection hidden="1"/>
    </xf>
    <xf numFmtId="0" fontId="13" fillId="2" borderId="0" xfId="0" applyFont="1" applyFill="1" applyBorder="1" applyAlignment="1" applyProtection="1">
      <protection hidden="1"/>
    </xf>
    <xf numFmtId="0" fontId="4" fillId="2" borderId="0" xfId="0" applyFont="1" applyFill="1" applyBorder="1" applyProtection="1">
      <protection hidden="1"/>
    </xf>
    <xf numFmtId="1" fontId="4" fillId="2" borderId="0" xfId="0" applyNumberFormat="1" applyFont="1" applyFill="1" applyBorder="1" applyProtection="1">
      <protection hidden="1"/>
    </xf>
    <xf numFmtId="164" fontId="4" fillId="2" borderId="0" xfId="0" applyNumberFormat="1" applyFont="1" applyFill="1" applyBorder="1" applyProtection="1">
      <protection hidden="1"/>
    </xf>
    <xf numFmtId="0" fontId="15" fillId="2" borderId="0" xfId="0" applyFont="1" applyFill="1" applyBorder="1" applyAlignment="1" applyProtection="1">
      <protection hidden="1"/>
    </xf>
    <xf numFmtId="0" fontId="4" fillId="0" borderId="1" xfId="0" applyFont="1" applyBorder="1" applyProtection="1">
      <protection hidden="1"/>
    </xf>
    <xf numFmtId="0" fontId="11" fillId="2" borderId="0" xfId="0" applyFont="1" applyFill="1" applyBorder="1" applyProtection="1">
      <protection hidden="1"/>
    </xf>
    <xf numFmtId="0" fontId="10" fillId="2" borderId="0" xfId="0" applyFont="1" applyFill="1" applyBorder="1" applyProtection="1">
      <protection hidden="1"/>
    </xf>
    <xf numFmtId="0" fontId="12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Protection="1">
      <protection hidden="1"/>
    </xf>
    <xf numFmtId="0" fontId="5" fillId="2" borderId="0" xfId="0" applyFont="1" applyFill="1" applyBorder="1" applyAlignment="1" applyProtection="1">
      <alignment horizontal="right"/>
      <protection hidden="1"/>
    </xf>
    <xf numFmtId="49" fontId="16" fillId="2" borderId="0" xfId="0" applyNumberFormat="1" applyFont="1" applyFill="1" applyBorder="1" applyAlignment="1" applyProtection="1">
      <protection hidden="1"/>
    </xf>
    <xf numFmtId="0" fontId="10" fillId="0" borderId="1" xfId="0" applyFont="1" applyBorder="1" applyProtection="1">
      <protection hidden="1"/>
    </xf>
    <xf numFmtId="0" fontId="10" fillId="0" borderId="5" xfId="0" applyFont="1" applyBorder="1" applyProtection="1">
      <protection hidden="1"/>
    </xf>
    <xf numFmtId="0" fontId="22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Border="1" applyProtection="1">
      <protection hidden="1"/>
    </xf>
    <xf numFmtId="164" fontId="19" fillId="2" borderId="0" xfId="0" applyNumberFormat="1" applyFont="1" applyFill="1" applyBorder="1" applyProtection="1">
      <protection hidden="1"/>
    </xf>
    <xf numFmtId="0" fontId="19" fillId="2" borderId="0" xfId="0" applyFont="1" applyFill="1" applyBorder="1" applyProtection="1">
      <protection hidden="1"/>
    </xf>
    <xf numFmtId="0" fontId="18" fillId="2" borderId="0" xfId="0" applyFont="1" applyFill="1" applyBorder="1" applyProtection="1">
      <protection hidden="1"/>
    </xf>
    <xf numFmtId="0" fontId="4" fillId="2" borderId="3" xfId="0" applyFont="1" applyFill="1" applyBorder="1" applyProtection="1">
      <protection hidden="1"/>
    </xf>
    <xf numFmtId="0" fontId="4" fillId="2" borderId="6" xfId="0" applyFont="1" applyFill="1" applyBorder="1" applyProtection="1">
      <protection hidden="1"/>
    </xf>
    <xf numFmtId="0" fontId="4" fillId="0" borderId="5" xfId="0" applyFont="1" applyBorder="1" applyProtection="1">
      <protection hidden="1"/>
    </xf>
    <xf numFmtId="0" fontId="4" fillId="2" borderId="5" xfId="0" applyFont="1" applyFill="1" applyBorder="1" applyProtection="1">
      <protection hidden="1"/>
    </xf>
    <xf numFmtId="0" fontId="6" fillId="2" borderId="0" xfId="0" applyFont="1" applyFill="1" applyBorder="1" applyAlignment="1" applyProtection="1">
      <alignment vertical="top"/>
      <protection hidden="1"/>
    </xf>
    <xf numFmtId="0" fontId="2" fillId="2" borderId="0" xfId="0" applyFont="1" applyFill="1" applyBorder="1" applyAlignment="1" applyProtection="1">
      <protection hidden="1"/>
    </xf>
    <xf numFmtId="1" fontId="19" fillId="2" borderId="0" xfId="0" applyNumberFormat="1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1" fontId="18" fillId="2" borderId="0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1" fontId="7" fillId="2" borderId="0" xfId="0" applyNumberFormat="1" applyFont="1" applyFill="1" applyBorder="1" applyAlignment="1" applyProtection="1">
      <protection hidden="1"/>
    </xf>
    <xf numFmtId="0" fontId="10" fillId="2" borderId="0" xfId="0" applyFont="1" applyFill="1" applyBorder="1" applyAlignment="1" applyProtection="1">
      <alignment horizontal="center" vertical="center"/>
      <protection hidden="1"/>
    </xf>
    <xf numFmtId="1" fontId="19" fillId="2" borderId="0" xfId="0" applyNumberFormat="1" applyFont="1" applyFill="1" applyBorder="1" applyAlignment="1" applyProtection="1">
      <alignment horizontal="center" vertical="center"/>
      <protection hidden="1"/>
    </xf>
    <xf numFmtId="164" fontId="19" fillId="2" borderId="0" xfId="0" applyNumberFormat="1" applyFont="1" applyFill="1" applyBorder="1" applyAlignment="1" applyProtection="1">
      <alignment horizontal="center" vertical="center"/>
      <protection hidden="1"/>
    </xf>
    <xf numFmtId="0" fontId="11" fillId="2" borderId="0" xfId="0" applyFont="1" applyFill="1" applyBorder="1" applyAlignment="1" applyProtection="1">
      <alignment horizontal="center" vertical="center"/>
      <protection hidden="1"/>
    </xf>
    <xf numFmtId="164" fontId="19" fillId="2" borderId="0" xfId="0" applyNumberFormat="1" applyFont="1" applyFill="1" applyBorder="1" applyAlignment="1" applyProtection="1">
      <alignment vertical="center"/>
      <protection hidden="1"/>
    </xf>
    <xf numFmtId="0" fontId="23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Protection="1"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1" fontId="14" fillId="2" borderId="0" xfId="0" applyNumberFormat="1" applyFont="1" applyFill="1" applyBorder="1" applyAlignment="1" applyProtection="1">
      <alignment horizontal="center" vertical="center"/>
      <protection hidden="1"/>
    </xf>
    <xf numFmtId="164" fontId="14" fillId="2" borderId="0" xfId="0" applyNumberFormat="1" applyFont="1" applyFill="1" applyBorder="1" applyAlignment="1" applyProtection="1">
      <alignment vertical="center"/>
      <protection hidden="1"/>
    </xf>
    <xf numFmtId="0" fontId="11" fillId="2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horizontal="center"/>
      <protection hidden="1"/>
    </xf>
    <xf numFmtId="0" fontId="21" fillId="2" borderId="0" xfId="0" applyFont="1" applyFill="1" applyBorder="1" applyAlignment="1" applyProtection="1">
      <protection hidden="1"/>
    </xf>
    <xf numFmtId="0" fontId="12" fillId="2" borderId="0" xfId="0" applyFont="1" applyFill="1" applyBorder="1" applyAlignment="1" applyProtection="1">
      <alignment horizontal="center" vertical="top"/>
    </xf>
    <xf numFmtId="0" fontId="4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0" fontId="4" fillId="2" borderId="0" xfId="0" applyFont="1" applyFill="1" applyBorder="1" applyAlignment="1" applyProtection="1">
      <alignment horizontal="right"/>
    </xf>
    <xf numFmtId="0" fontId="4" fillId="0" borderId="8" xfId="0" applyFont="1" applyBorder="1" applyProtection="1"/>
    <xf numFmtId="0" fontId="4" fillId="4" borderId="0" xfId="0" applyFont="1" applyFill="1" applyBorder="1" applyProtection="1"/>
    <xf numFmtId="0" fontId="4" fillId="0" borderId="0" xfId="0" applyFont="1" applyBorder="1" applyProtection="1"/>
    <xf numFmtId="0" fontId="25" fillId="2" borderId="0" xfId="0" applyFont="1" applyFill="1" applyBorder="1" applyAlignment="1" applyProtection="1">
      <protection hidden="1"/>
    </xf>
    <xf numFmtId="0" fontId="19" fillId="2" borderId="0" xfId="0" applyFont="1" applyFill="1" applyBorder="1" applyAlignment="1" applyProtection="1">
      <alignment vertical="center"/>
      <protection hidden="1"/>
    </xf>
    <xf numFmtId="0" fontId="30" fillId="2" borderId="0" xfId="0" applyFont="1" applyFill="1" applyBorder="1" applyAlignment="1" applyProtection="1">
      <alignment vertical="center"/>
      <protection hidden="1"/>
    </xf>
    <xf numFmtId="0" fontId="22" fillId="2" borderId="0" xfId="0" applyFont="1" applyFill="1" applyBorder="1" applyAlignment="1" applyProtection="1">
      <alignment vertical="center"/>
      <protection hidden="1"/>
    </xf>
    <xf numFmtId="0" fontId="21" fillId="2" borderId="0" xfId="0" applyFont="1" applyFill="1" applyBorder="1" applyAlignment="1" applyProtection="1">
      <alignment vertical="top"/>
      <protection hidden="1"/>
    </xf>
    <xf numFmtId="0" fontId="24" fillId="2" borderId="0" xfId="0" applyFont="1" applyFill="1" applyBorder="1" applyAlignment="1" applyProtection="1">
      <alignment vertical="top"/>
      <protection hidden="1"/>
    </xf>
    <xf numFmtId="0" fontId="32" fillId="4" borderId="0" xfId="0" applyFont="1" applyFill="1" applyBorder="1" applyAlignment="1" applyProtection="1">
      <alignment vertical="top"/>
    </xf>
    <xf numFmtId="0" fontId="32" fillId="4" borderId="11" xfId="0" applyFont="1" applyFill="1" applyBorder="1" applyAlignment="1" applyProtection="1">
      <alignment vertical="top"/>
    </xf>
    <xf numFmtId="0" fontId="27" fillId="2" borderId="0" xfId="0" applyFont="1" applyFill="1" applyBorder="1" applyAlignment="1" applyProtection="1">
      <alignment vertical="center"/>
      <protection hidden="1"/>
    </xf>
    <xf numFmtId="0" fontId="28" fillId="2" borderId="0" xfId="0" applyFont="1" applyFill="1" applyBorder="1" applyAlignment="1" applyProtection="1">
      <protection hidden="1"/>
    </xf>
    <xf numFmtId="0" fontId="22" fillId="4" borderId="0" xfId="0" applyFont="1" applyFill="1" applyBorder="1" applyAlignment="1" applyProtection="1">
      <alignment horizontal="center" vertical="center"/>
      <protection hidden="1"/>
    </xf>
    <xf numFmtId="0" fontId="10" fillId="0" borderId="2" xfId="0" applyFont="1" applyBorder="1" applyProtection="1"/>
    <xf numFmtId="0" fontId="4" fillId="0" borderId="2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vertical="top"/>
    </xf>
    <xf numFmtId="0" fontId="22" fillId="3" borderId="7" xfId="0" applyNumberFormat="1" applyFont="1" applyFill="1" applyBorder="1" applyAlignment="1" applyProtection="1">
      <alignment horizontal="center" vertical="center"/>
      <protection locked="0" hidden="1"/>
    </xf>
    <xf numFmtId="164" fontId="2" fillId="2" borderId="0" xfId="0" applyNumberFormat="1" applyFont="1" applyFill="1" applyBorder="1" applyAlignment="1" applyProtection="1">
      <alignment horizontal="center"/>
      <protection hidden="1"/>
    </xf>
    <xf numFmtId="0" fontId="4" fillId="0" borderId="17" xfId="0" applyFont="1" applyBorder="1" applyProtection="1"/>
    <xf numFmtId="0" fontId="10" fillId="0" borderId="17" xfId="0" applyFont="1" applyBorder="1" applyProtection="1"/>
    <xf numFmtId="0" fontId="4" fillId="0" borderId="17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vertical="top"/>
    </xf>
    <xf numFmtId="0" fontId="4" fillId="0" borderId="19" xfId="0" applyFont="1" applyBorder="1" applyProtection="1"/>
    <xf numFmtId="0" fontId="10" fillId="0" borderId="19" xfId="0" applyFont="1" applyBorder="1" applyProtection="1"/>
    <xf numFmtId="0" fontId="4" fillId="0" borderId="19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vertical="top"/>
    </xf>
    <xf numFmtId="0" fontId="4" fillId="0" borderId="18" xfId="0" applyFont="1" applyBorder="1" applyProtection="1"/>
    <xf numFmtId="0" fontId="10" fillId="0" borderId="18" xfId="0" applyFont="1" applyBorder="1" applyProtection="1"/>
    <xf numFmtId="0" fontId="4" fillId="0" borderId="18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vertical="top"/>
    </xf>
    <xf numFmtId="0" fontId="4" fillId="0" borderId="20" xfId="0" applyFont="1" applyBorder="1" applyProtection="1"/>
    <xf numFmtId="0" fontId="19" fillId="2" borderId="18" xfId="0" applyFont="1" applyFill="1" applyBorder="1" applyAlignment="1" applyProtection="1">
      <alignment horizontal="center" vertical="center"/>
      <protection hidden="1"/>
    </xf>
    <xf numFmtId="0" fontId="19" fillId="2" borderId="18" xfId="0" applyFont="1" applyFill="1" applyBorder="1" applyAlignment="1" applyProtection="1">
      <alignment horizontal="center" vertical="center"/>
      <protection locked="0" hidden="1"/>
    </xf>
    <xf numFmtId="164" fontId="19" fillId="2" borderId="18" xfId="0" applyNumberFormat="1" applyFont="1" applyFill="1" applyBorder="1" applyAlignment="1" applyProtection="1">
      <alignment vertical="center"/>
    </xf>
    <xf numFmtId="0" fontId="23" fillId="2" borderId="18" xfId="0" applyFont="1" applyFill="1" applyBorder="1" applyAlignment="1" applyProtection="1">
      <alignment vertical="center"/>
    </xf>
    <xf numFmtId="0" fontId="19" fillId="2" borderId="18" xfId="0" applyFont="1" applyFill="1" applyBorder="1" applyProtection="1"/>
    <xf numFmtId="0" fontId="19" fillId="2" borderId="18" xfId="0" applyFont="1" applyFill="1" applyBorder="1" applyAlignment="1" applyProtection="1">
      <protection locked="0"/>
    </xf>
    <xf numFmtId="1" fontId="14" fillId="2" borderId="18" xfId="0" applyNumberFormat="1" applyFont="1" applyFill="1" applyBorder="1" applyAlignment="1" applyProtection="1">
      <alignment horizontal="center" vertical="center"/>
    </xf>
    <xf numFmtId="164" fontId="14" fillId="2" borderId="18" xfId="0" applyNumberFormat="1" applyFont="1" applyFill="1" applyBorder="1" applyAlignment="1" applyProtection="1">
      <alignment vertical="center"/>
    </xf>
    <xf numFmtId="0" fontId="14" fillId="2" borderId="18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vertical="center"/>
    </xf>
    <xf numFmtId="0" fontId="10" fillId="2" borderId="18" xfId="0" applyFont="1" applyFill="1" applyBorder="1" applyProtection="1"/>
    <xf numFmtId="0" fontId="4" fillId="2" borderId="18" xfId="0" applyFont="1" applyFill="1" applyBorder="1" applyProtection="1"/>
    <xf numFmtId="0" fontId="4" fillId="2" borderId="18" xfId="0" applyFont="1" applyFill="1" applyBorder="1" applyAlignment="1" applyProtection="1">
      <alignment vertical="top"/>
    </xf>
    <xf numFmtId="0" fontId="10" fillId="2" borderId="18" xfId="0" applyFont="1" applyFill="1" applyBorder="1" applyAlignment="1" applyProtection="1">
      <alignment vertical="top"/>
    </xf>
    <xf numFmtId="0" fontId="12" fillId="2" borderId="18" xfId="0" applyFont="1" applyFill="1" applyBorder="1" applyAlignment="1" applyProtection="1">
      <alignment horizontal="center" vertical="top"/>
    </xf>
    <xf numFmtId="0" fontId="10" fillId="2" borderId="18" xfId="0" applyFont="1" applyFill="1" applyBorder="1" applyAlignment="1" applyProtection="1">
      <protection locked="0" hidden="1"/>
    </xf>
    <xf numFmtId="0" fontId="17" fillId="2" borderId="18" xfId="0" applyFont="1" applyFill="1" applyBorder="1" applyAlignment="1" applyProtection="1">
      <protection locked="0" hidden="1"/>
    </xf>
    <xf numFmtId="0" fontId="12" fillId="2" borderId="18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  <protection hidden="1"/>
    </xf>
    <xf numFmtId="0" fontId="33" fillId="2" borderId="0" xfId="0" applyFont="1" applyFill="1" applyBorder="1" applyProtection="1">
      <protection hidden="1"/>
    </xf>
    <xf numFmtId="0" fontId="35" fillId="4" borderId="0" xfId="0" applyFont="1" applyFill="1" applyBorder="1" applyProtection="1">
      <protection hidden="1"/>
    </xf>
    <xf numFmtId="0" fontId="35" fillId="4" borderId="0" xfId="0" applyFont="1" applyFill="1" applyBorder="1" applyProtection="1"/>
    <xf numFmtId="0" fontId="36" fillId="4" borderId="0" xfId="0" applyFont="1" applyFill="1" applyBorder="1" applyAlignment="1" applyProtection="1">
      <alignment horizontal="center"/>
      <protection hidden="1"/>
    </xf>
    <xf numFmtId="0" fontId="35" fillId="4" borderId="0" xfId="0" applyFont="1" applyFill="1" applyBorder="1" applyAlignment="1" applyProtection="1">
      <alignment horizontal="center"/>
      <protection hidden="1"/>
    </xf>
    <xf numFmtId="0" fontId="35" fillId="0" borderId="18" xfId="0" applyFont="1" applyBorder="1" applyProtection="1"/>
    <xf numFmtId="0" fontId="38" fillId="4" borderId="0" xfId="0" applyFont="1" applyFill="1" applyBorder="1" applyAlignment="1" applyProtection="1">
      <protection hidden="1"/>
    </xf>
    <xf numFmtId="0" fontId="38" fillId="4" borderId="0" xfId="0" applyFont="1" applyFill="1" applyBorder="1" applyAlignment="1" applyProtection="1"/>
    <xf numFmtId="0" fontId="33" fillId="4" borderId="0" xfId="0" applyFont="1" applyFill="1" applyBorder="1" applyProtection="1">
      <protection hidden="1"/>
    </xf>
    <xf numFmtId="0" fontId="36" fillId="4" borderId="0" xfId="0" applyFont="1" applyFill="1" applyBorder="1" applyProtection="1">
      <protection hidden="1"/>
    </xf>
    <xf numFmtId="0" fontId="33" fillId="4" borderId="0" xfId="0" applyFont="1" applyFill="1" applyBorder="1" applyProtection="1"/>
    <xf numFmtId="0" fontId="33" fillId="0" borderId="18" xfId="0" applyFont="1" applyBorder="1" applyProtection="1"/>
    <xf numFmtId="0" fontId="34" fillId="4" borderId="0" xfId="0" applyFont="1" applyFill="1" applyBorder="1" applyProtection="1">
      <protection hidden="1"/>
    </xf>
    <xf numFmtId="0" fontId="35" fillId="4" borderId="0" xfId="0" applyFont="1" applyFill="1" applyBorder="1" applyAlignment="1" applyProtection="1">
      <alignment horizontal="center"/>
    </xf>
    <xf numFmtId="0" fontId="37" fillId="4" borderId="0" xfId="0" applyFont="1" applyFill="1" applyBorder="1" applyAlignment="1" applyProtection="1">
      <alignment horizontal="center"/>
      <protection hidden="1"/>
    </xf>
    <xf numFmtId="0" fontId="35" fillId="4" borderId="0" xfId="0" applyFont="1" applyFill="1" applyBorder="1" applyAlignment="1" applyProtection="1">
      <protection hidden="1"/>
    </xf>
    <xf numFmtId="164" fontId="35" fillId="4" borderId="0" xfId="0" applyNumberFormat="1" applyFont="1" applyFill="1" applyBorder="1" applyAlignment="1" applyProtection="1">
      <alignment horizontal="center"/>
      <protection hidden="1"/>
    </xf>
    <xf numFmtId="1" fontId="35" fillId="4" borderId="0" xfId="0" applyNumberFormat="1" applyFont="1" applyFill="1" applyBorder="1" applyAlignment="1" applyProtection="1">
      <alignment horizontal="center"/>
      <protection hidden="1"/>
    </xf>
    <xf numFmtId="164" fontId="35" fillId="4" borderId="0" xfId="0" applyNumberFormat="1" applyFont="1" applyFill="1" applyBorder="1" applyProtection="1">
      <protection hidden="1"/>
    </xf>
    <xf numFmtId="0" fontId="35" fillId="4" borderId="0" xfId="0" applyFont="1" applyFill="1" applyBorder="1" applyAlignment="1" applyProtection="1">
      <alignment horizontal="center" vertical="center"/>
      <protection hidden="1"/>
    </xf>
    <xf numFmtId="1" fontId="37" fillId="4" borderId="0" xfId="0" applyNumberFormat="1" applyFont="1" applyFill="1" applyBorder="1" applyAlignment="1" applyProtection="1">
      <alignment horizontal="center"/>
      <protection hidden="1"/>
    </xf>
    <xf numFmtId="164" fontId="37" fillId="4" borderId="0" xfId="0" applyNumberFormat="1" applyFont="1" applyFill="1" applyBorder="1" applyAlignment="1" applyProtection="1">
      <alignment horizontal="center"/>
      <protection hidden="1"/>
    </xf>
    <xf numFmtId="164" fontId="37" fillId="4" borderId="0" xfId="0" applyNumberFormat="1" applyFont="1" applyFill="1" applyBorder="1" applyProtection="1">
      <protection hidden="1"/>
    </xf>
    <xf numFmtId="1" fontId="37" fillId="4" borderId="0" xfId="0" applyNumberFormat="1" applyFont="1" applyFill="1" applyBorder="1" applyProtection="1">
      <protection hidden="1"/>
    </xf>
    <xf numFmtId="0" fontId="37" fillId="4" borderId="0" xfId="0" applyFont="1" applyFill="1" applyBorder="1" applyAlignment="1" applyProtection="1">
      <alignment horizontal="center" vertical="center"/>
      <protection hidden="1"/>
    </xf>
    <xf numFmtId="0" fontId="35" fillId="4" borderId="0" xfId="0" applyFont="1" applyFill="1" applyBorder="1" applyAlignment="1" applyProtection="1">
      <alignment horizontal="center" vertical="center"/>
    </xf>
    <xf numFmtId="0" fontId="35" fillId="0" borderId="18" xfId="0" applyFont="1" applyBorder="1" applyAlignment="1" applyProtection="1">
      <alignment horizontal="center" vertical="center"/>
    </xf>
    <xf numFmtId="164" fontId="35" fillId="4" borderId="0" xfId="0" applyNumberFormat="1" applyFont="1" applyFill="1" applyBorder="1" applyAlignment="1" applyProtection="1">
      <alignment horizontal="center" vertical="center"/>
      <protection hidden="1"/>
    </xf>
    <xf numFmtId="0" fontId="37" fillId="4" borderId="0" xfId="0" applyFont="1" applyFill="1" applyBorder="1" applyProtection="1">
      <protection hidden="1"/>
    </xf>
    <xf numFmtId="0" fontId="39" fillId="4" borderId="0" xfId="0" applyFont="1" applyFill="1" applyBorder="1" applyAlignment="1" applyProtection="1">
      <alignment horizontal="center"/>
      <protection hidden="1"/>
    </xf>
    <xf numFmtId="1" fontId="35" fillId="4" borderId="0" xfId="0" applyNumberFormat="1" applyFont="1" applyFill="1" applyBorder="1" applyProtection="1">
      <protection hidden="1"/>
    </xf>
    <xf numFmtId="0" fontId="35" fillId="4" borderId="0" xfId="0" applyFont="1" applyFill="1" applyBorder="1" applyAlignment="1" applyProtection="1">
      <alignment vertical="top"/>
      <protection hidden="1"/>
    </xf>
    <xf numFmtId="0" fontId="33" fillId="4" borderId="0" xfId="0" applyFont="1" applyFill="1" applyBorder="1" applyAlignment="1" applyProtection="1">
      <alignment vertical="top"/>
      <protection hidden="1"/>
    </xf>
    <xf numFmtId="0" fontId="41" fillId="4" borderId="0" xfId="0" applyFont="1" applyFill="1" applyBorder="1" applyAlignment="1" applyProtection="1">
      <alignment vertical="top"/>
      <protection hidden="1"/>
    </xf>
    <xf numFmtId="164" fontId="36" fillId="4" borderId="0" xfId="0" applyNumberFormat="1" applyFont="1" applyFill="1" applyBorder="1" applyProtection="1">
      <protection hidden="1"/>
    </xf>
    <xf numFmtId="0" fontId="33" fillId="4" borderId="0" xfId="0" applyFont="1" applyFill="1" applyBorder="1" applyAlignment="1" applyProtection="1">
      <alignment vertical="top"/>
    </xf>
    <xf numFmtId="0" fontId="33" fillId="0" borderId="18" xfId="0" applyFont="1" applyBorder="1" applyAlignment="1" applyProtection="1">
      <alignment vertical="top"/>
    </xf>
    <xf numFmtId="0" fontId="40" fillId="4" borderId="0" xfId="0" applyFont="1" applyFill="1" applyBorder="1" applyAlignment="1" applyProtection="1">
      <alignment horizontal="center"/>
      <protection hidden="1"/>
    </xf>
    <xf numFmtId="0" fontId="42" fillId="4" borderId="0" xfId="0" applyFont="1" applyFill="1" applyBorder="1" applyAlignment="1" applyProtection="1">
      <alignment horizontal="center"/>
      <protection hidden="1"/>
    </xf>
    <xf numFmtId="0" fontId="34" fillId="4" borderId="0" xfId="0" applyFont="1" applyFill="1" applyBorder="1" applyAlignment="1" applyProtection="1">
      <alignment horizontal="center"/>
      <protection hidden="1"/>
    </xf>
    <xf numFmtId="0" fontId="42" fillId="4" borderId="0" xfId="0" applyFont="1" applyFill="1" applyBorder="1" applyAlignment="1" applyProtection="1">
      <alignment horizontal="center"/>
    </xf>
    <xf numFmtId="0" fontId="43" fillId="2" borderId="0" xfId="0" applyFont="1" applyFill="1" applyBorder="1" applyAlignment="1" applyProtection="1">
      <alignment vertical="center"/>
      <protection hidden="1"/>
    </xf>
    <xf numFmtId="1" fontId="22" fillId="2" borderId="25" xfId="0" applyNumberFormat="1" applyFont="1" applyFill="1" applyBorder="1" applyAlignment="1" applyProtection="1">
      <alignment horizontal="right" vertical="center"/>
      <protection hidden="1"/>
    </xf>
    <xf numFmtId="0" fontId="22" fillId="2" borderId="9" xfId="0" applyFont="1" applyFill="1" applyBorder="1" applyAlignment="1" applyProtection="1">
      <alignment horizontal="center" vertical="center"/>
      <protection hidden="1"/>
    </xf>
    <xf numFmtId="1" fontId="22" fillId="2" borderId="26" xfId="0" applyNumberFormat="1" applyFont="1" applyFill="1" applyBorder="1" applyAlignment="1" applyProtection="1">
      <alignment horizontal="left" vertical="center"/>
      <protection hidden="1"/>
    </xf>
    <xf numFmtId="0" fontId="22" fillId="2" borderId="25" xfId="0" applyFont="1" applyFill="1" applyBorder="1" applyAlignment="1" applyProtection="1">
      <alignment horizontal="right" vertical="center"/>
      <protection hidden="1"/>
    </xf>
    <xf numFmtId="0" fontId="22" fillId="2" borderId="26" xfId="0" applyFont="1" applyFill="1" applyBorder="1" applyAlignment="1" applyProtection="1">
      <alignment horizontal="left" vertical="center"/>
      <protection hidden="1"/>
    </xf>
    <xf numFmtId="0" fontId="10" fillId="2" borderId="7" xfId="0" applyFont="1" applyFill="1" applyBorder="1" applyAlignment="1" applyProtection="1">
      <alignment horizontal="center"/>
      <protection hidden="1"/>
    </xf>
    <xf numFmtId="1" fontId="10" fillId="2" borderId="7" xfId="0" applyNumberFormat="1" applyFont="1" applyFill="1" applyBorder="1" applyAlignment="1" applyProtection="1">
      <alignment horizontal="center"/>
      <protection hidden="1"/>
    </xf>
    <xf numFmtId="1" fontId="22" fillId="2" borderId="28" xfId="0" applyNumberFormat="1" applyFont="1" applyFill="1" applyBorder="1" applyAlignment="1" applyProtection="1">
      <alignment horizontal="center" vertical="center"/>
      <protection hidden="1"/>
    </xf>
    <xf numFmtId="0" fontId="19" fillId="2" borderId="27" xfId="0" applyFont="1" applyFill="1" applyBorder="1" applyAlignment="1" applyProtection="1">
      <alignment horizontal="center"/>
      <protection hidden="1"/>
    </xf>
    <xf numFmtId="0" fontId="44" fillId="0" borderId="0" xfId="0" applyFont="1" applyFill="1" applyBorder="1" applyAlignment="1" applyProtection="1">
      <alignment vertical="center"/>
      <protection locked="0" hidden="1"/>
    </xf>
    <xf numFmtId="1" fontId="19" fillId="3" borderId="27" xfId="0" applyNumberFormat="1" applyFont="1" applyFill="1" applyBorder="1" applyAlignment="1" applyProtection="1">
      <alignment horizontal="center" vertical="center"/>
      <protection locked="0" hidden="1"/>
    </xf>
    <xf numFmtId="1" fontId="19" fillId="3" borderId="28" xfId="0" applyNumberFormat="1" applyFont="1" applyFill="1" applyBorder="1" applyAlignment="1" applyProtection="1">
      <alignment horizontal="center" vertical="center"/>
      <protection locked="0" hidden="1"/>
    </xf>
    <xf numFmtId="1" fontId="19" fillId="3" borderId="7" xfId="0" applyNumberFormat="1" applyFont="1" applyFill="1" applyBorder="1" applyAlignment="1" applyProtection="1">
      <alignment horizontal="center" vertical="center"/>
      <protection locked="0" hidden="1"/>
    </xf>
    <xf numFmtId="1" fontId="19" fillId="2" borderId="27" xfId="0" applyNumberFormat="1" applyFont="1" applyFill="1" applyBorder="1" applyAlignment="1" applyProtection="1">
      <alignment horizontal="center"/>
      <protection hidden="1"/>
    </xf>
    <xf numFmtId="0" fontId="19" fillId="2" borderId="27" xfId="0" applyFont="1" applyFill="1" applyBorder="1" applyAlignment="1" applyProtection="1">
      <alignment horizontal="center"/>
      <protection hidden="1"/>
    </xf>
    <xf numFmtId="49" fontId="2" fillId="2" borderId="0" xfId="0" applyNumberFormat="1" applyFont="1" applyFill="1" applyBorder="1" applyAlignment="1" applyProtection="1">
      <alignment horizontal="center"/>
      <protection hidden="1"/>
    </xf>
    <xf numFmtId="0" fontId="25" fillId="2" borderId="0" xfId="0" applyFont="1" applyFill="1" applyBorder="1" applyAlignment="1" applyProtection="1">
      <alignment horizontal="center"/>
      <protection hidden="1"/>
    </xf>
    <xf numFmtId="0" fontId="19" fillId="3" borderId="27" xfId="0" applyNumberFormat="1" applyFont="1" applyFill="1" applyBorder="1" applyAlignment="1" applyProtection="1">
      <alignment horizontal="center"/>
      <protection locked="0" hidden="1"/>
    </xf>
    <xf numFmtId="1" fontId="19" fillId="2" borderId="28" xfId="0" applyNumberFormat="1" applyFont="1" applyFill="1" applyBorder="1" applyAlignment="1" applyProtection="1">
      <alignment horizontal="center" vertical="center"/>
      <protection hidden="1"/>
    </xf>
    <xf numFmtId="1" fontId="19" fillId="2" borderId="7" xfId="0" applyNumberFormat="1" applyFont="1" applyFill="1" applyBorder="1" applyAlignment="1" applyProtection="1">
      <alignment horizontal="center" vertical="center"/>
      <protection hidden="1"/>
    </xf>
    <xf numFmtId="1" fontId="19" fillId="2" borderId="27" xfId="0" applyNumberFormat="1" applyFont="1" applyFill="1" applyBorder="1" applyAlignment="1" applyProtection="1">
      <alignment horizontal="center" vertical="center"/>
      <protection hidden="1"/>
    </xf>
    <xf numFmtId="1" fontId="19" fillId="3" borderId="7" xfId="0" applyNumberFormat="1" applyFont="1" applyFill="1" applyBorder="1" applyAlignment="1" applyProtection="1">
      <alignment horizontal="center" vertical="center"/>
      <protection locked="0"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24" fillId="2" borderId="27" xfId="0" applyFont="1" applyFill="1" applyBorder="1" applyAlignment="1" applyProtection="1">
      <alignment horizontal="center"/>
      <protection hidden="1"/>
    </xf>
    <xf numFmtId="0" fontId="44" fillId="3" borderId="7" xfId="0" applyFont="1" applyFill="1" applyBorder="1" applyAlignment="1" applyProtection="1">
      <alignment horizontal="center"/>
      <protection locked="0" hidden="1"/>
    </xf>
    <xf numFmtId="0" fontId="24" fillId="2" borderId="0" xfId="0" applyFont="1" applyFill="1" applyBorder="1" applyAlignment="1" applyProtection="1">
      <alignment horizontal="center" vertical="center"/>
      <protection hidden="1"/>
    </xf>
    <xf numFmtId="1" fontId="22" fillId="2" borderId="28" xfId="0" applyNumberFormat="1" applyFont="1" applyFill="1" applyBorder="1" applyAlignment="1" applyProtection="1">
      <alignment horizontal="center" vertical="center"/>
      <protection hidden="1"/>
    </xf>
    <xf numFmtId="0" fontId="19" fillId="2" borderId="0" xfId="0" applyFont="1" applyFill="1" applyBorder="1" applyAlignment="1" applyProtection="1">
      <alignment horizontal="left" vertical="center"/>
      <protection hidden="1"/>
    </xf>
    <xf numFmtId="0" fontId="2" fillId="2" borderId="28" xfId="0" applyFont="1" applyFill="1" applyBorder="1" applyAlignment="1" applyProtection="1">
      <alignment horizontal="center" vertical="center"/>
      <protection locked="0" hidden="1"/>
    </xf>
    <xf numFmtId="1" fontId="35" fillId="4" borderId="0" xfId="0" applyNumberFormat="1" applyFont="1" applyFill="1" applyBorder="1" applyAlignment="1" applyProtection="1">
      <alignment horizontal="center"/>
      <protection hidden="1"/>
    </xf>
    <xf numFmtId="0" fontId="35" fillId="4" borderId="0" xfId="0" applyFont="1" applyFill="1" applyBorder="1" applyAlignment="1" applyProtection="1">
      <alignment horizontal="center"/>
      <protection hidden="1"/>
    </xf>
    <xf numFmtId="164" fontId="19" fillId="2" borderId="28" xfId="0" applyNumberFormat="1" applyFont="1" applyFill="1" applyBorder="1" applyAlignment="1" applyProtection="1">
      <alignment horizontal="center" vertical="center"/>
      <protection hidden="1"/>
    </xf>
    <xf numFmtId="164" fontId="19" fillId="3" borderId="9" xfId="0" applyNumberFormat="1" applyFont="1" applyFill="1" applyBorder="1" applyAlignment="1" applyProtection="1">
      <alignment horizontal="left" vertical="center"/>
      <protection locked="0" hidden="1"/>
    </xf>
    <xf numFmtId="0" fontId="19" fillId="3" borderId="21" xfId="0" applyFont="1" applyFill="1" applyBorder="1" applyAlignment="1" applyProtection="1">
      <alignment horizontal="left" vertical="center"/>
      <protection locked="0" hidden="1"/>
    </xf>
    <xf numFmtId="0" fontId="19" fillId="3" borderId="7" xfId="0" applyNumberFormat="1" applyFont="1" applyFill="1" applyBorder="1" applyAlignment="1" applyProtection="1">
      <alignment horizontal="center"/>
      <protection locked="0" hidden="1"/>
    </xf>
    <xf numFmtId="0" fontId="19" fillId="3" borderId="28" xfId="0" applyNumberFormat="1" applyFont="1" applyFill="1" applyBorder="1" applyAlignment="1" applyProtection="1">
      <alignment horizontal="center"/>
      <protection locked="0" hidden="1"/>
    </xf>
    <xf numFmtId="0" fontId="19" fillId="3" borderId="28" xfId="0" applyFont="1" applyFill="1" applyBorder="1" applyAlignment="1" applyProtection="1">
      <alignment horizontal="center"/>
      <protection locked="0" hidden="1"/>
    </xf>
    <xf numFmtId="0" fontId="19" fillId="3" borderId="7" xfId="0" applyFont="1" applyFill="1" applyBorder="1" applyAlignment="1" applyProtection="1">
      <alignment horizontal="center"/>
      <protection locked="0" hidden="1"/>
    </xf>
    <xf numFmtId="1" fontId="19" fillId="3" borderId="27" xfId="0" applyNumberFormat="1" applyFont="1" applyFill="1" applyBorder="1" applyAlignment="1" applyProtection="1">
      <alignment horizontal="center" vertical="center"/>
      <protection locked="0" hidden="1"/>
    </xf>
    <xf numFmtId="1" fontId="19" fillId="3" borderId="28" xfId="0" applyNumberFormat="1" applyFont="1" applyFill="1" applyBorder="1" applyAlignment="1" applyProtection="1">
      <alignment horizontal="center" vertical="center"/>
      <protection locked="0" hidden="1"/>
    </xf>
    <xf numFmtId="0" fontId="24" fillId="2" borderId="0" xfId="0" applyFont="1" applyFill="1" applyBorder="1" applyAlignment="1" applyProtection="1">
      <alignment horizontal="center"/>
      <protection hidden="1"/>
    </xf>
    <xf numFmtId="0" fontId="19" fillId="3" borderId="27" xfId="0" applyFont="1" applyFill="1" applyBorder="1" applyAlignment="1" applyProtection="1">
      <alignment horizontal="center"/>
      <protection locked="0" hidden="1"/>
    </xf>
    <xf numFmtId="0" fontId="19" fillId="3" borderId="21" xfId="0" applyFont="1" applyFill="1" applyBorder="1" applyAlignment="1" applyProtection="1">
      <alignment horizontal="center"/>
      <protection locked="0" hidden="1"/>
    </xf>
    <xf numFmtId="0" fontId="37" fillId="4" borderId="0" xfId="0" applyFont="1" applyFill="1" applyBorder="1" applyAlignment="1" applyProtection="1">
      <alignment horizontal="center" vertical="center"/>
    </xf>
    <xf numFmtId="0" fontId="37" fillId="4" borderId="0" xfId="0" applyFont="1" applyFill="1" applyBorder="1" applyAlignment="1" applyProtection="1">
      <alignment horizontal="center" vertical="center"/>
      <protection hidden="1"/>
    </xf>
    <xf numFmtId="0" fontId="20" fillId="2" borderId="22" xfId="0" applyFont="1" applyFill="1" applyBorder="1" applyAlignment="1" applyProtection="1">
      <alignment horizontal="center"/>
      <protection hidden="1"/>
    </xf>
    <xf numFmtId="0" fontId="29" fillId="2" borderId="0" xfId="0" applyFont="1" applyFill="1" applyBorder="1" applyAlignment="1" applyProtection="1">
      <alignment horizontal="center" vertical="center"/>
      <protection hidden="1"/>
    </xf>
    <xf numFmtId="49" fontId="31" fillId="2" borderId="0" xfId="0" applyNumberFormat="1" applyFont="1" applyFill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/>
      <protection hidden="1"/>
    </xf>
    <xf numFmtId="0" fontId="44" fillId="3" borderId="21" xfId="0" applyFont="1" applyFill="1" applyBorder="1" applyAlignment="1" applyProtection="1">
      <alignment horizontal="center" vertical="center"/>
      <protection locked="0" hidden="1"/>
    </xf>
    <xf numFmtId="0" fontId="19" fillId="2" borderId="0" xfId="0" applyFont="1" applyFill="1" applyBorder="1" applyAlignment="1" applyProtection="1">
      <alignment horizontal="right"/>
      <protection hidden="1"/>
    </xf>
    <xf numFmtId="0" fontId="22" fillId="2" borderId="13" xfId="0" applyFont="1" applyFill="1" applyBorder="1" applyAlignment="1" applyProtection="1">
      <alignment horizontal="center" vertical="center"/>
      <protection hidden="1"/>
    </xf>
    <xf numFmtId="0" fontId="22" fillId="2" borderId="14" xfId="0" applyFont="1" applyFill="1" applyBorder="1" applyAlignment="1" applyProtection="1">
      <alignment horizontal="center" vertical="center"/>
      <protection hidden="1"/>
    </xf>
    <xf numFmtId="0" fontId="22" fillId="2" borderId="15" xfId="0" applyFont="1" applyFill="1" applyBorder="1" applyAlignment="1" applyProtection="1">
      <alignment horizontal="center" vertical="center"/>
      <protection hidden="1"/>
    </xf>
    <xf numFmtId="0" fontId="43" fillId="2" borderId="0" xfId="0" applyFont="1" applyFill="1" applyBorder="1" applyAlignment="1" applyProtection="1">
      <alignment horizontal="center" vertical="center"/>
      <protection hidden="1"/>
    </xf>
    <xf numFmtId="1" fontId="26" fillId="2" borderId="0" xfId="0" applyNumberFormat="1" applyFont="1" applyFill="1" applyBorder="1" applyAlignment="1" applyProtection="1">
      <alignment horizontal="center" vertical="center"/>
      <protection hidden="1"/>
    </xf>
    <xf numFmtId="14" fontId="44" fillId="3" borderId="21" xfId="0" applyNumberFormat="1" applyFont="1" applyFill="1" applyBorder="1" applyAlignment="1" applyProtection="1">
      <alignment horizontal="center" vertical="center"/>
      <protection locked="0" hidden="1"/>
    </xf>
    <xf numFmtId="0" fontId="19" fillId="2" borderId="0" xfId="0" applyFont="1" applyFill="1" applyBorder="1" applyAlignment="1" applyProtection="1">
      <alignment horizontal="center"/>
      <protection hidden="1"/>
    </xf>
    <xf numFmtId="49" fontId="25" fillId="2" borderId="0" xfId="0" applyNumberFormat="1" applyFont="1" applyFill="1" applyBorder="1" applyAlignment="1" applyProtection="1">
      <alignment horizontal="center"/>
      <protection hidden="1"/>
    </xf>
    <xf numFmtId="0" fontId="25" fillId="0" borderId="12" xfId="0" applyFont="1" applyBorder="1" applyAlignment="1" applyProtection="1">
      <alignment horizontal="center"/>
      <protection hidden="1"/>
    </xf>
    <xf numFmtId="0" fontId="25" fillId="0" borderId="16" xfId="0" applyFont="1" applyBorder="1" applyAlignment="1" applyProtection="1">
      <alignment horizontal="center"/>
      <protection hidden="1"/>
    </xf>
    <xf numFmtId="0" fontId="6" fillId="2" borderId="0" xfId="0" applyFont="1" applyFill="1" applyBorder="1" applyAlignment="1" applyProtection="1">
      <alignment horizontal="center" vertical="top"/>
      <protection hidden="1"/>
    </xf>
    <xf numFmtId="0" fontId="19" fillId="2" borderId="0" xfId="0" applyFont="1" applyFill="1" applyBorder="1" applyAlignment="1" applyProtection="1">
      <alignment horizontal="center" vertical="top"/>
      <protection hidden="1"/>
    </xf>
    <xf numFmtId="0" fontId="25" fillId="2" borderId="10" xfId="0" applyFont="1" applyFill="1" applyBorder="1" applyAlignment="1" applyProtection="1">
      <alignment horizontal="center"/>
      <protection hidden="1"/>
    </xf>
    <xf numFmtId="0" fontId="19" fillId="2" borderId="23" xfId="0" applyFont="1" applyFill="1" applyBorder="1" applyAlignment="1" applyProtection="1">
      <alignment horizontal="center" vertical="top"/>
      <protection hidden="1"/>
    </xf>
    <xf numFmtId="0" fontId="19" fillId="2" borderId="24" xfId="0" applyFont="1" applyFill="1" applyBorder="1" applyAlignment="1" applyProtection="1">
      <alignment horizontal="center" vertical="top"/>
      <protection hidden="1"/>
    </xf>
    <xf numFmtId="0" fontId="6" fillId="4" borderId="23" xfId="0" applyFont="1" applyFill="1" applyBorder="1" applyAlignment="1" applyProtection="1">
      <alignment horizontal="center" vertical="top"/>
    </xf>
    <xf numFmtId="0" fontId="6" fillId="4" borderId="24" xfId="0" applyFont="1" applyFill="1" applyBorder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/>
      <protection hidden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7</xdr:col>
      <xdr:colOff>133351</xdr:colOff>
      <xdr:row>5</xdr:row>
      <xdr:rowOff>22229</xdr:rowOff>
    </xdr:to>
    <xdr:pic>
      <xdr:nvPicPr>
        <xdr:cNvPr id="3" name="Picture 1" descr="http://www.billardkreisverbanddueren.de/Startseite/2007/BKVD_Wappen_Transparent.gif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0"/>
          <a:ext cx="1533526" cy="116522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232"/>
  <sheetViews>
    <sheetView tabSelected="1" topLeftCell="A10" zoomScaleNormal="100" zoomScaleSheetLayoutView="70" workbookViewId="0">
      <selection activeCell="N24" sqref="N24:P24"/>
    </sheetView>
  </sheetViews>
  <sheetFormatPr baseColWidth="10" defaultColWidth="10.85546875" defaultRowHeight="12.75"/>
  <cols>
    <col min="1" max="1" width="4.7109375" style="1" customWidth="1"/>
    <col min="2" max="16" width="3.7109375" style="1" customWidth="1"/>
    <col min="17" max="17" width="5.7109375" style="1" customWidth="1"/>
    <col min="18" max="20" width="3.7109375" style="1" customWidth="1"/>
    <col min="21" max="21" width="5.7109375" style="1" customWidth="1"/>
    <col min="22" max="35" width="3.7109375" style="1" customWidth="1"/>
    <col min="36" max="36" width="3.7109375" style="11" customWidth="1"/>
    <col min="37" max="37" width="4" style="121" hidden="1" customWidth="1"/>
    <col min="38" max="38" width="12.28515625" style="121" hidden="1" customWidth="1"/>
    <col min="39" max="39" width="10.5703125" style="121" hidden="1" customWidth="1"/>
    <col min="40" max="40" width="8.28515625" style="121" hidden="1" customWidth="1"/>
    <col min="41" max="41" width="9.28515625" style="121" hidden="1" customWidth="1"/>
    <col min="42" max="42" width="6.7109375" style="121" hidden="1" customWidth="1"/>
    <col min="43" max="43" width="10.42578125" style="121" hidden="1" customWidth="1"/>
    <col min="44" max="44" width="12" style="121" hidden="1" customWidth="1"/>
    <col min="45" max="45" width="3.5703125" style="121" hidden="1" customWidth="1"/>
    <col min="46" max="46" width="10" style="121" hidden="1" customWidth="1"/>
    <col min="47" max="47" width="8.28515625" style="121" hidden="1" customWidth="1"/>
    <col min="48" max="48" width="13.42578125" style="121" hidden="1" customWidth="1"/>
    <col min="49" max="49" width="8.85546875" style="121" hidden="1" customWidth="1"/>
    <col min="50" max="50" width="9.140625" style="121" hidden="1" customWidth="1"/>
    <col min="51" max="51" width="6.7109375" style="121" hidden="1" customWidth="1"/>
    <col min="52" max="52" width="7.7109375" style="121" hidden="1" customWidth="1"/>
    <col min="53" max="53" width="8.28515625" style="121" hidden="1" customWidth="1"/>
    <col min="54" max="54" width="11.85546875" style="121" hidden="1" customWidth="1"/>
    <col min="55" max="55" width="8.5703125" style="121" hidden="1" customWidth="1"/>
    <col min="56" max="57" width="11.140625" style="121" hidden="1" customWidth="1"/>
    <col min="58" max="58" width="11.140625" style="124" hidden="1" customWidth="1"/>
    <col min="59" max="67" width="0" style="95" hidden="1" customWidth="1"/>
    <col min="68" max="68" width="6.28515625" style="95" customWidth="1"/>
    <col min="69" max="69" width="18.85546875" style="95" customWidth="1"/>
    <col min="70" max="70" width="10.85546875" style="95"/>
    <col min="71" max="71" width="10.85546875" style="4"/>
    <col min="72" max="16384" width="10.85546875" style="1"/>
  </cols>
  <sheetData>
    <row r="1" spans="1:85" ht="18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120"/>
      <c r="AZ1" s="122" t="s">
        <v>81</v>
      </c>
      <c r="BA1" s="121" t="b">
        <f>AND(AL44=FALSE,AM44=FALSE)</f>
        <v>0</v>
      </c>
      <c r="BB1" s="123" t="s">
        <v>70</v>
      </c>
      <c r="BC1" s="204" t="s">
        <v>6</v>
      </c>
      <c r="BS1" s="91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4"/>
    </row>
    <row r="2" spans="1:85" ht="18" customHeight="1">
      <c r="A2" s="21"/>
      <c r="B2" s="21"/>
      <c r="C2" s="21"/>
      <c r="D2" s="21"/>
      <c r="E2" s="21"/>
      <c r="F2" s="21"/>
      <c r="G2" s="21"/>
      <c r="H2" s="21"/>
      <c r="I2" s="21"/>
      <c r="J2" s="207" t="s">
        <v>9</v>
      </c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125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Z2" s="122" t="s">
        <v>82</v>
      </c>
      <c r="BA2" s="121" t="b">
        <f t="shared" ref="BA2:BA6" si="0">AND(AL45=FALSE,AM45=FALSE)</f>
        <v>0</v>
      </c>
      <c r="BB2" s="123" t="s">
        <v>71</v>
      </c>
      <c r="BC2" s="204"/>
      <c r="BS2" s="91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4"/>
    </row>
    <row r="3" spans="1:85" ht="18" customHeight="1">
      <c r="A3" s="22"/>
      <c r="B3" s="22"/>
      <c r="C3" s="22"/>
      <c r="D3" s="23"/>
      <c r="E3" s="24"/>
      <c r="F3" s="24"/>
      <c r="G3" s="24"/>
      <c r="H3" s="22"/>
      <c r="I3" s="22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125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Z3" s="122" t="s">
        <v>83</v>
      </c>
      <c r="BA3" s="121" t="b">
        <f t="shared" si="0"/>
        <v>0</v>
      </c>
      <c r="BB3" s="123" t="s">
        <v>72</v>
      </c>
      <c r="BC3" s="204"/>
      <c r="BS3" s="91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4"/>
    </row>
    <row r="4" spans="1:85" ht="18" customHeight="1">
      <c r="A4" s="22"/>
      <c r="B4" s="22"/>
      <c r="C4" s="22"/>
      <c r="D4" s="23"/>
      <c r="E4" s="24"/>
      <c r="F4" s="24"/>
      <c r="G4" s="24"/>
      <c r="H4" s="22"/>
      <c r="I4" s="22"/>
      <c r="J4" s="24"/>
      <c r="K4" s="22"/>
      <c r="L4" s="22"/>
      <c r="M4" s="22"/>
      <c r="N4" s="23"/>
      <c r="O4" s="206" t="s">
        <v>79</v>
      </c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2"/>
      <c r="AH4" s="22"/>
      <c r="AI4" s="22"/>
      <c r="AJ4" s="22"/>
      <c r="AK4" s="120"/>
      <c r="AZ4" s="122" t="s">
        <v>104</v>
      </c>
      <c r="BA4" s="121" t="b">
        <f t="shared" si="0"/>
        <v>0</v>
      </c>
      <c r="BB4" s="123" t="s">
        <v>73</v>
      </c>
      <c r="BC4" s="204"/>
      <c r="BS4" s="91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4"/>
    </row>
    <row r="5" spans="1:85" ht="18" customHeight="1">
      <c r="A5" s="63"/>
      <c r="B5" s="63"/>
      <c r="C5" s="63"/>
      <c r="D5" s="63"/>
      <c r="E5" s="63"/>
      <c r="F5" s="63"/>
      <c r="G5" s="63"/>
      <c r="H5" s="63"/>
      <c r="I5" s="63"/>
      <c r="J5" s="25"/>
      <c r="K5" s="25"/>
      <c r="L5" s="62"/>
      <c r="M5" s="25"/>
      <c r="N5" s="25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2"/>
      <c r="AH5" s="22"/>
      <c r="AI5" s="22"/>
      <c r="AJ5" s="22"/>
      <c r="AK5" s="120"/>
      <c r="AZ5" s="122" t="s">
        <v>106</v>
      </c>
      <c r="BA5" s="121" t="b">
        <f t="shared" si="0"/>
        <v>0</v>
      </c>
      <c r="BB5" s="123" t="s">
        <v>74</v>
      </c>
      <c r="BC5" s="204"/>
      <c r="BS5" s="91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4"/>
    </row>
    <row r="6" spans="1:85" ht="18" customHeight="1">
      <c r="A6" s="27"/>
      <c r="B6" s="28"/>
      <c r="C6" s="28"/>
      <c r="D6" s="28"/>
      <c r="E6" s="28"/>
      <c r="F6" s="28"/>
      <c r="G6" s="28"/>
      <c r="H6" s="22"/>
      <c r="I6" s="22"/>
      <c r="J6" s="22"/>
      <c r="K6" s="22"/>
      <c r="L6" s="22"/>
      <c r="M6" s="22"/>
      <c r="N6" s="22"/>
      <c r="O6" s="22"/>
      <c r="P6" s="28"/>
      <c r="Q6" s="29"/>
      <c r="R6" s="28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120"/>
      <c r="AZ6" s="122" t="s">
        <v>84</v>
      </c>
      <c r="BA6" s="121" t="b">
        <f t="shared" si="0"/>
        <v>0</v>
      </c>
      <c r="BB6" s="123" t="s">
        <v>75</v>
      </c>
      <c r="BC6" s="204"/>
      <c r="BS6" s="91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4"/>
    </row>
    <row r="7" spans="1:85" ht="18" customHeight="1">
      <c r="A7" s="211" t="s">
        <v>3</v>
      </c>
      <c r="B7" s="211"/>
      <c r="C7" s="211"/>
      <c r="D7" s="211"/>
      <c r="E7" s="210" t="s">
        <v>107</v>
      </c>
      <c r="F7" s="210"/>
      <c r="G7" s="210"/>
      <c r="H7" s="210"/>
      <c r="I7" s="210"/>
      <c r="J7" s="210"/>
      <c r="K7" s="210"/>
      <c r="L7" s="210"/>
      <c r="M7" s="210"/>
      <c r="N7" s="209" t="s">
        <v>13</v>
      </c>
      <c r="O7" s="209"/>
      <c r="P7" s="209"/>
      <c r="Q7" s="209"/>
      <c r="R7" s="210" t="s">
        <v>108</v>
      </c>
      <c r="S7" s="210"/>
      <c r="T7" s="210"/>
      <c r="U7" s="210"/>
      <c r="V7" s="210"/>
      <c r="W7" s="210"/>
      <c r="X7" s="210"/>
      <c r="Y7" s="210"/>
      <c r="Z7" s="210"/>
      <c r="AA7" s="210"/>
      <c r="AB7" s="211" t="s">
        <v>4</v>
      </c>
      <c r="AC7" s="211"/>
      <c r="AD7" s="211"/>
      <c r="AE7" s="217">
        <v>43246</v>
      </c>
      <c r="AF7" s="210"/>
      <c r="AG7" s="210"/>
      <c r="AH7" s="210"/>
      <c r="AI7" s="210"/>
      <c r="AJ7" s="170"/>
      <c r="AK7" s="120"/>
      <c r="AZ7" s="122" t="s">
        <v>82</v>
      </c>
      <c r="BA7" s="121" t="b">
        <f>AND(AP44=FALSE,AQ44=FALSE)</f>
        <v>0</v>
      </c>
      <c r="BB7" s="123" t="s">
        <v>66</v>
      </c>
      <c r="BC7" s="204" t="s">
        <v>78</v>
      </c>
      <c r="BS7" s="91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  <c r="CE7" s="87"/>
      <c r="CF7" s="87"/>
      <c r="CG7" s="4"/>
    </row>
    <row r="8" spans="1:85" s="2" customFormat="1" ht="18" customHeight="1">
      <c r="A8" s="30"/>
      <c r="B8" s="30"/>
      <c r="C8" s="19"/>
      <c r="D8" s="19"/>
      <c r="E8" s="19"/>
      <c r="F8" s="19"/>
      <c r="G8" s="19"/>
      <c r="H8" s="19"/>
      <c r="I8" s="19"/>
      <c r="J8" s="28"/>
      <c r="K8" s="31"/>
      <c r="L8" s="20"/>
      <c r="M8" s="20"/>
      <c r="N8" s="20"/>
      <c r="O8" s="32"/>
      <c r="P8" s="32"/>
      <c r="Q8" s="30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119"/>
      <c r="AF8" s="28"/>
      <c r="AG8" s="28"/>
      <c r="AH8" s="28"/>
      <c r="AI8" s="28"/>
      <c r="AJ8" s="28"/>
      <c r="AK8" s="127"/>
      <c r="AL8" s="128" t="s">
        <v>37</v>
      </c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2" t="s">
        <v>85</v>
      </c>
      <c r="BA8" s="121" t="b">
        <f t="shared" ref="BA8:BA10" si="1">AND(AP45=FALSE,AQ45=FALSE)</f>
        <v>0</v>
      </c>
      <c r="BB8" s="123" t="s">
        <v>67</v>
      </c>
      <c r="BC8" s="204"/>
      <c r="BD8" s="127"/>
      <c r="BE8" s="129"/>
      <c r="BF8" s="130"/>
      <c r="BG8" s="96"/>
      <c r="BH8" s="96"/>
      <c r="BI8" s="96"/>
      <c r="BJ8" s="96"/>
      <c r="BK8" s="96"/>
      <c r="BL8" s="96"/>
      <c r="BM8" s="96"/>
      <c r="BN8" s="96"/>
      <c r="BO8" s="96"/>
      <c r="BP8" s="96"/>
      <c r="BQ8" s="96"/>
      <c r="BR8" s="96"/>
      <c r="BS8" s="92"/>
      <c r="BT8" s="88"/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8"/>
      <c r="CG8" s="82"/>
    </row>
    <row r="9" spans="1:85" s="2" customFormat="1" ht="18" customHeight="1">
      <c r="A9" s="13"/>
      <c r="B9" s="177" t="s">
        <v>5</v>
      </c>
      <c r="C9" s="177"/>
      <c r="D9" s="177"/>
      <c r="E9" s="32"/>
      <c r="F9" s="32"/>
      <c r="G9" s="32"/>
      <c r="H9" s="208" t="s">
        <v>14</v>
      </c>
      <c r="I9" s="208"/>
      <c r="J9" s="208"/>
      <c r="K9" s="208"/>
      <c r="L9" s="208"/>
      <c r="M9" s="28"/>
      <c r="N9" s="28"/>
      <c r="O9" s="28"/>
      <c r="P9" s="28"/>
      <c r="Q9" s="224" t="s">
        <v>80</v>
      </c>
      <c r="R9" s="177"/>
      <c r="S9" s="177"/>
      <c r="T9" s="177"/>
      <c r="U9" s="177"/>
      <c r="V9" s="71"/>
      <c r="W9" s="71"/>
      <c r="X9" s="28"/>
      <c r="Y9" s="28"/>
      <c r="Z9" s="33"/>
      <c r="AA9" s="33"/>
      <c r="AB9" s="34"/>
      <c r="AC9" s="35"/>
      <c r="AD9" s="220" t="s">
        <v>39</v>
      </c>
      <c r="AE9" s="221"/>
      <c r="AF9" s="221"/>
      <c r="AG9" s="221"/>
      <c r="AH9" s="221"/>
      <c r="AI9" s="221"/>
      <c r="AJ9" s="221"/>
      <c r="AK9" s="127"/>
      <c r="AL9" s="128" t="s">
        <v>40</v>
      </c>
      <c r="AM9" s="128"/>
      <c r="AN9" s="128" t="s">
        <v>41</v>
      </c>
      <c r="AO9" s="128"/>
      <c r="AP9" s="128"/>
      <c r="AQ9" s="128"/>
      <c r="AR9" s="128" t="s">
        <v>38</v>
      </c>
      <c r="AS9" s="128"/>
      <c r="AT9" s="128"/>
      <c r="AU9" s="128"/>
      <c r="AV9" s="128"/>
      <c r="AW9" s="127"/>
      <c r="AX9" s="127"/>
      <c r="AY9" s="127"/>
      <c r="AZ9" s="122" t="s">
        <v>86</v>
      </c>
      <c r="BA9" s="121" t="b">
        <f t="shared" si="1"/>
        <v>0</v>
      </c>
      <c r="BB9" s="123" t="s">
        <v>68</v>
      </c>
      <c r="BC9" s="204"/>
      <c r="BD9" s="127"/>
      <c r="BE9" s="129"/>
      <c r="BF9" s="130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2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2"/>
    </row>
    <row r="10" spans="1:85" ht="18" customHeight="1">
      <c r="A10" s="36"/>
      <c r="B10" s="37"/>
      <c r="C10" s="86" t="s">
        <v>6</v>
      </c>
      <c r="D10" s="37"/>
      <c r="E10" s="38"/>
      <c r="F10" s="38"/>
      <c r="G10" s="38"/>
      <c r="H10" s="118">
        <v>1</v>
      </c>
      <c r="I10" s="39"/>
      <c r="J10" s="118">
        <v>2</v>
      </c>
      <c r="K10" s="39"/>
      <c r="L10" s="118">
        <v>3</v>
      </c>
      <c r="M10" s="22"/>
      <c r="N10" s="22"/>
      <c r="O10" s="40"/>
      <c r="P10" s="41"/>
      <c r="Q10" s="41"/>
      <c r="R10" s="41"/>
      <c r="S10" s="41"/>
      <c r="T10" s="41"/>
      <c r="U10" s="41"/>
      <c r="V10" s="22"/>
      <c r="W10" s="39"/>
      <c r="X10" s="22"/>
      <c r="Y10" s="22"/>
      <c r="Z10" s="26"/>
      <c r="AA10" s="26"/>
      <c r="AB10" s="42"/>
      <c r="AC10" s="22"/>
      <c r="AD10" s="80"/>
      <c r="AE10" s="80"/>
      <c r="AF10" s="80"/>
      <c r="AG10" s="80"/>
      <c r="AH10" s="80"/>
      <c r="AI10" s="80"/>
      <c r="AJ10" s="80"/>
      <c r="AK10" s="120"/>
      <c r="AL10" s="131" t="s">
        <v>93</v>
      </c>
      <c r="AM10" s="122" t="s">
        <v>94</v>
      </c>
      <c r="AN10" s="131"/>
      <c r="AO10" s="128" t="s">
        <v>94</v>
      </c>
      <c r="AP10" s="128"/>
      <c r="AQ10" s="128"/>
      <c r="AR10" s="128"/>
      <c r="AS10" s="128"/>
      <c r="AT10" s="128"/>
      <c r="AU10" s="128"/>
      <c r="AV10" s="128"/>
      <c r="AW10" s="120"/>
      <c r="AX10" s="120"/>
      <c r="AY10" s="120"/>
      <c r="AZ10" s="122" t="s">
        <v>105</v>
      </c>
      <c r="BA10" s="121" t="b">
        <f t="shared" si="1"/>
        <v>0</v>
      </c>
      <c r="BB10" s="123" t="s">
        <v>69</v>
      </c>
      <c r="BC10" s="204"/>
      <c r="BD10" s="120"/>
      <c r="BS10" s="91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4"/>
    </row>
    <row r="11" spans="1:85" ht="18" customHeight="1" thickBot="1">
      <c r="A11" s="22"/>
      <c r="B11" s="39"/>
      <c r="C11" s="85"/>
      <c r="D11" s="39"/>
      <c r="E11" s="39"/>
      <c r="F11" s="39"/>
      <c r="G11" s="39"/>
      <c r="H11" s="85"/>
      <c r="I11" s="39"/>
      <c r="J11" s="85" t="s">
        <v>109</v>
      </c>
      <c r="K11" s="39"/>
      <c r="L11" s="85"/>
      <c r="M11" s="22"/>
      <c r="N11" s="22"/>
      <c r="O11" s="43"/>
      <c r="P11" s="22"/>
      <c r="Q11" s="225" t="s">
        <v>103</v>
      </c>
      <c r="R11" s="226"/>
      <c r="S11" s="226"/>
      <c r="T11" s="226"/>
      <c r="U11" s="226"/>
      <c r="V11" s="76"/>
      <c r="W11" s="75"/>
      <c r="X11" s="22"/>
      <c r="Y11" s="22"/>
      <c r="Z11" s="26"/>
      <c r="AA11" s="26"/>
      <c r="AB11" s="42"/>
      <c r="AC11" s="22"/>
      <c r="AD11" s="22"/>
      <c r="AE11" s="222" t="s">
        <v>37</v>
      </c>
      <c r="AF11" s="222"/>
      <c r="AG11" s="222"/>
      <c r="AH11" s="222"/>
      <c r="AI11" s="222"/>
      <c r="AJ11" s="44"/>
      <c r="AK11" s="120"/>
      <c r="AL11" s="128" t="b">
        <f>NOT(OR(I20="",I21="",I22=""))</f>
        <v>1</v>
      </c>
      <c r="AM11" s="121" t="b">
        <f>AND(AS24&gt;AS29)</f>
        <v>0</v>
      </c>
      <c r="AN11" s="128"/>
      <c r="AO11" s="128" t="b">
        <f>AND(AS29&gt;AS24)</f>
        <v>1</v>
      </c>
      <c r="AP11" s="128"/>
      <c r="AQ11" s="128"/>
      <c r="AR11" s="128"/>
      <c r="AS11" s="128"/>
      <c r="AT11" s="128"/>
      <c r="AU11" s="128"/>
      <c r="AV11" s="128"/>
      <c r="AW11" s="120"/>
      <c r="AX11" s="120"/>
      <c r="AY11" s="120"/>
      <c r="AZ11" s="123" t="s">
        <v>87</v>
      </c>
      <c r="BA11" s="120" t="b">
        <f>AND(AT44=FALSE,AU44=FALSE)</f>
        <v>0</v>
      </c>
      <c r="BB11" s="123" t="s">
        <v>63</v>
      </c>
      <c r="BC11" s="205" t="s">
        <v>76</v>
      </c>
      <c r="BD11" s="120"/>
      <c r="BS11" s="91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4"/>
    </row>
    <row r="12" spans="1:85" ht="18" customHeight="1" thickTop="1" thickBot="1">
      <c r="A12" s="45"/>
      <c r="B12" s="229" t="s">
        <v>8</v>
      </c>
      <c r="C12" s="229"/>
      <c r="D12" s="229"/>
      <c r="E12" s="39"/>
      <c r="F12" s="39"/>
      <c r="G12" s="39"/>
      <c r="H12" s="118">
        <v>4</v>
      </c>
      <c r="I12" s="39"/>
      <c r="J12" s="118">
        <v>5</v>
      </c>
      <c r="K12" s="39"/>
      <c r="L12" s="118">
        <v>6</v>
      </c>
      <c r="M12" s="22"/>
      <c r="N12" s="22"/>
      <c r="O12" s="22"/>
      <c r="P12" s="22"/>
      <c r="Q12" s="212" t="s">
        <v>110</v>
      </c>
      <c r="R12" s="213"/>
      <c r="S12" s="213"/>
      <c r="T12" s="213"/>
      <c r="U12" s="214"/>
      <c r="V12" s="73"/>
      <c r="W12" s="73"/>
      <c r="X12" s="22"/>
      <c r="Y12" s="22"/>
      <c r="Z12" s="26"/>
      <c r="AA12" s="26"/>
      <c r="AB12" s="42"/>
      <c r="AC12" s="22"/>
      <c r="AD12" s="79"/>
      <c r="AE12" s="79"/>
      <c r="AF12" s="164">
        <v>0</v>
      </c>
      <c r="AG12" s="162" t="s">
        <v>10</v>
      </c>
      <c r="AH12" s="165">
        <v>2</v>
      </c>
      <c r="AI12" s="69"/>
      <c r="AJ12" s="70"/>
      <c r="AK12" s="120"/>
      <c r="AL12" s="132"/>
      <c r="AM12" s="122"/>
      <c r="AN12" s="132"/>
      <c r="AO12" s="128"/>
      <c r="AP12" s="128"/>
      <c r="AQ12" s="128"/>
      <c r="AR12" s="128"/>
      <c r="AS12" s="128"/>
      <c r="AT12" s="128"/>
      <c r="AU12" s="128"/>
      <c r="AV12" s="128"/>
      <c r="AW12" s="120"/>
      <c r="AX12" s="120"/>
      <c r="AY12" s="120"/>
      <c r="AZ12" s="123" t="s">
        <v>88</v>
      </c>
      <c r="BA12" s="120" t="b">
        <f t="shared" ref="BA12:BA13" si="2">AND(AT45=FALSE,AU45=FALSE)</f>
        <v>1</v>
      </c>
      <c r="BB12" s="123" t="s">
        <v>64</v>
      </c>
      <c r="BC12" s="205"/>
      <c r="BD12" s="120"/>
      <c r="BS12" s="91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4"/>
    </row>
    <row r="13" spans="1:85" ht="18" customHeight="1" thickTop="1">
      <c r="A13" s="36"/>
      <c r="B13" s="46"/>
      <c r="C13" s="85"/>
      <c r="D13" s="39"/>
      <c r="E13" s="39"/>
      <c r="F13" s="39"/>
      <c r="G13" s="39"/>
      <c r="H13" s="85"/>
      <c r="I13" s="39"/>
      <c r="J13" s="85"/>
      <c r="K13" s="39"/>
      <c r="L13" s="85"/>
      <c r="M13" s="22"/>
      <c r="N13" s="22"/>
      <c r="O13" s="22"/>
      <c r="P13" s="22"/>
      <c r="Q13" s="72"/>
      <c r="R13" s="72"/>
      <c r="S13" s="72"/>
      <c r="T13" s="22"/>
      <c r="U13" s="73"/>
      <c r="V13" s="73"/>
      <c r="W13" s="73"/>
      <c r="X13" s="22"/>
      <c r="Y13" s="22"/>
      <c r="Z13" s="26"/>
      <c r="AA13" s="26"/>
      <c r="AB13" s="42"/>
      <c r="AC13" s="38"/>
      <c r="AD13" s="47"/>
      <c r="AE13" s="47"/>
      <c r="AF13" s="47"/>
      <c r="AG13" s="47"/>
      <c r="AH13" s="47"/>
      <c r="AI13" s="81"/>
      <c r="AJ13" s="47"/>
      <c r="AK13" s="120"/>
      <c r="AL13" s="122"/>
      <c r="AN13" s="128"/>
      <c r="AO13" s="121" t="b">
        <f>AND(AU26&gt;AU31)</f>
        <v>0</v>
      </c>
      <c r="AP13" s="128"/>
      <c r="AQ13" s="128"/>
      <c r="AR13" s="128"/>
      <c r="AS13" s="128"/>
      <c r="AT13" s="128"/>
      <c r="AU13" s="128"/>
      <c r="AV13" s="128"/>
      <c r="AW13" s="120"/>
      <c r="AX13" s="120"/>
      <c r="AY13" s="120"/>
      <c r="AZ13" s="123" t="s">
        <v>89</v>
      </c>
      <c r="BA13" s="120" t="b">
        <f t="shared" si="2"/>
        <v>0</v>
      </c>
      <c r="BB13" s="123" t="s">
        <v>65</v>
      </c>
      <c r="BC13" s="205"/>
      <c r="BD13" s="120"/>
      <c r="BS13" s="91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  <c r="CE13" s="87"/>
      <c r="CF13" s="87"/>
      <c r="CG13" s="4"/>
    </row>
    <row r="14" spans="1:85" ht="18" customHeight="1" thickBot="1">
      <c r="A14" s="22"/>
      <c r="B14" s="176" t="s">
        <v>7</v>
      </c>
      <c r="C14" s="176"/>
      <c r="D14" s="176"/>
      <c r="E14" s="39"/>
      <c r="F14" s="39"/>
      <c r="G14" s="39"/>
      <c r="H14" s="118" t="s">
        <v>15</v>
      </c>
      <c r="I14" s="39"/>
      <c r="J14" s="118" t="s">
        <v>16</v>
      </c>
      <c r="K14" s="39"/>
      <c r="L14" s="118" t="s">
        <v>17</v>
      </c>
      <c r="M14" s="22"/>
      <c r="N14" s="22"/>
      <c r="O14" s="22"/>
      <c r="P14" s="22"/>
      <c r="Q14" s="227" t="s">
        <v>92</v>
      </c>
      <c r="R14" s="228"/>
      <c r="S14" s="228"/>
      <c r="T14" s="228"/>
      <c r="U14" s="228"/>
      <c r="V14" s="77"/>
      <c r="W14" s="78"/>
      <c r="X14" s="22"/>
      <c r="Y14" s="22"/>
      <c r="Z14" s="22"/>
      <c r="AA14" s="22"/>
      <c r="AB14" s="22"/>
      <c r="AC14" s="22"/>
      <c r="AD14" s="79"/>
      <c r="AE14" s="223" t="s">
        <v>38</v>
      </c>
      <c r="AF14" s="223"/>
      <c r="AG14" s="223"/>
      <c r="AH14" s="223"/>
      <c r="AI14" s="223"/>
      <c r="AJ14" s="70"/>
      <c r="AK14" s="120"/>
      <c r="AL14" s="122"/>
      <c r="AM14" s="122" t="s">
        <v>95</v>
      </c>
      <c r="AN14" s="128"/>
      <c r="AO14" s="128"/>
      <c r="AP14" s="128"/>
      <c r="AQ14" s="128"/>
      <c r="AR14" s="128"/>
      <c r="AS14" s="128"/>
      <c r="AT14" s="128"/>
      <c r="AU14" s="128"/>
      <c r="AV14" s="128"/>
      <c r="AW14" s="120"/>
      <c r="AX14" s="120"/>
      <c r="AY14" s="120"/>
      <c r="AZ14" s="123" t="s">
        <v>90</v>
      </c>
      <c r="BA14" s="120" t="b">
        <f>AND(AX44=FALSE,AY44=FALSE)</f>
        <v>0</v>
      </c>
      <c r="BB14" s="123" t="s">
        <v>60</v>
      </c>
      <c r="BC14" s="205" t="s">
        <v>77</v>
      </c>
      <c r="BD14" s="120"/>
      <c r="BS14" s="91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  <c r="CE14" s="87"/>
      <c r="CF14" s="87"/>
      <c r="CG14" s="4"/>
    </row>
    <row r="15" spans="1:85" ht="18" customHeight="1" thickTop="1" thickBot="1">
      <c r="A15" s="22"/>
      <c r="B15" s="48"/>
      <c r="C15" s="85" t="s">
        <v>109</v>
      </c>
      <c r="D15" s="39"/>
      <c r="E15" s="39"/>
      <c r="F15" s="39"/>
      <c r="G15" s="39"/>
      <c r="H15" s="85"/>
      <c r="I15" s="39"/>
      <c r="J15" s="85"/>
      <c r="K15" s="39"/>
      <c r="L15" s="85"/>
      <c r="M15" s="22"/>
      <c r="N15" s="22"/>
      <c r="O15" s="22"/>
      <c r="P15" s="22"/>
      <c r="Q15" s="212"/>
      <c r="R15" s="213"/>
      <c r="S15" s="213"/>
      <c r="T15" s="213"/>
      <c r="U15" s="214"/>
      <c r="V15" s="74"/>
      <c r="W15" s="74"/>
      <c r="X15" s="22"/>
      <c r="Y15" s="22"/>
      <c r="Z15" s="22"/>
      <c r="AA15" s="22"/>
      <c r="AB15" s="22"/>
      <c r="AC15" s="22"/>
      <c r="AD15" s="22"/>
      <c r="AE15" s="22"/>
      <c r="AF15" s="161">
        <v>2</v>
      </c>
      <c r="AG15" s="162" t="s">
        <v>10</v>
      </c>
      <c r="AH15" s="163">
        <v>6</v>
      </c>
      <c r="AI15" s="22"/>
      <c r="AJ15" s="22"/>
      <c r="AK15" s="120"/>
      <c r="AL15" s="123"/>
      <c r="AM15" s="123" t="b">
        <f>AND(AS24=AS29)</f>
        <v>0</v>
      </c>
      <c r="AN15" s="120"/>
      <c r="AO15" s="191" t="s">
        <v>32</v>
      </c>
      <c r="AP15" s="191"/>
      <c r="AQ15" s="120"/>
      <c r="AR15" s="120"/>
      <c r="AS15" s="120"/>
      <c r="AT15" s="120"/>
      <c r="AU15" s="120"/>
      <c r="AV15" s="120"/>
      <c r="AW15" s="120"/>
      <c r="AX15" s="120"/>
      <c r="AY15" s="120"/>
      <c r="AZ15" s="123" t="s">
        <v>91</v>
      </c>
      <c r="BA15" s="120" t="b">
        <f t="shared" ref="BA15:BA16" si="3">AND(AX45=FALSE,AY45=FALSE)</f>
        <v>0</v>
      </c>
      <c r="BB15" s="123" t="s">
        <v>61</v>
      </c>
      <c r="BC15" s="205"/>
      <c r="BD15" s="120"/>
      <c r="BS15" s="91"/>
      <c r="BT15" s="87"/>
      <c r="BU15" s="87"/>
      <c r="BV15" s="87"/>
      <c r="BW15" s="87"/>
      <c r="BX15" s="87"/>
      <c r="BY15" s="87"/>
      <c r="BZ15" s="87"/>
      <c r="CA15" s="87"/>
      <c r="CB15" s="87"/>
      <c r="CC15" s="87"/>
      <c r="CD15" s="87"/>
      <c r="CE15" s="87"/>
      <c r="CF15" s="87"/>
      <c r="CG15" s="4"/>
    </row>
    <row r="16" spans="1:85" ht="18" customHeight="1" thickTop="1">
      <c r="A16" s="36"/>
      <c r="B16" s="49"/>
      <c r="C16" s="49"/>
      <c r="D16" s="22"/>
      <c r="E16" s="22"/>
      <c r="F16" s="22"/>
      <c r="G16" s="49"/>
      <c r="H16" s="49"/>
      <c r="I16" s="50"/>
      <c r="J16" s="50"/>
      <c r="K16" s="22"/>
      <c r="L16" s="46"/>
      <c r="M16" s="39"/>
      <c r="N16" s="160"/>
      <c r="O16" s="160"/>
      <c r="P16" s="160"/>
      <c r="Q16" s="39"/>
      <c r="R16" s="39"/>
      <c r="S16" s="39"/>
      <c r="T16" s="39"/>
      <c r="U16" s="39"/>
      <c r="V16" s="215"/>
      <c r="W16" s="215"/>
      <c r="X16" s="215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120"/>
      <c r="AL16" s="133" t="s">
        <v>96</v>
      </c>
      <c r="AM16" s="133"/>
      <c r="AN16" s="133" t="s">
        <v>96</v>
      </c>
      <c r="AO16" s="191" t="b">
        <f>OR(AO18="",AP18="")</f>
        <v>0</v>
      </c>
      <c r="AP16" s="191"/>
      <c r="AQ16" s="120"/>
      <c r="AR16" s="120"/>
      <c r="AS16" s="120"/>
      <c r="AT16" s="120"/>
      <c r="AU16" s="120"/>
      <c r="AV16" s="120"/>
      <c r="AW16" s="120"/>
      <c r="AX16" s="120"/>
      <c r="AY16" s="120"/>
      <c r="AZ16" s="123" t="s">
        <v>89</v>
      </c>
      <c r="BA16" s="120" t="b">
        <f t="shared" si="3"/>
        <v>0</v>
      </c>
      <c r="BB16" s="123" t="s">
        <v>62</v>
      </c>
      <c r="BC16" s="205"/>
      <c r="BD16" s="120"/>
      <c r="BS16" s="91"/>
      <c r="BT16" s="87"/>
      <c r="BU16" s="87"/>
      <c r="BV16" s="87"/>
      <c r="BW16" s="87"/>
      <c r="BX16" s="87"/>
      <c r="BY16" s="87"/>
      <c r="BZ16" s="87"/>
      <c r="CA16" s="87"/>
      <c r="CB16" s="87"/>
      <c r="CC16" s="87"/>
      <c r="CD16" s="87"/>
      <c r="CE16" s="87"/>
      <c r="CF16" s="87"/>
      <c r="CG16" s="4"/>
    </row>
    <row r="17" spans="1:85" ht="18" customHeight="1">
      <c r="A17" s="36"/>
      <c r="B17" s="219" t="s">
        <v>19</v>
      </c>
      <c r="C17" s="219"/>
      <c r="D17" s="219"/>
      <c r="E17" s="219"/>
      <c r="F17" s="219"/>
      <c r="G17" s="219"/>
      <c r="H17" s="219"/>
      <c r="I17" s="50"/>
      <c r="J17" s="50"/>
      <c r="K17" s="183"/>
      <c r="L17" s="183"/>
      <c r="M17" s="183"/>
      <c r="N17" s="160"/>
      <c r="O17" s="160"/>
      <c r="P17" s="160"/>
      <c r="Q17" s="218"/>
      <c r="R17" s="218"/>
      <c r="S17" s="218"/>
      <c r="T17" s="218"/>
      <c r="U17" s="218"/>
      <c r="V17" s="215"/>
      <c r="W17" s="215"/>
      <c r="X17" s="215"/>
      <c r="Y17" s="22"/>
      <c r="Z17" s="22"/>
      <c r="AA17" s="22"/>
      <c r="AB17" s="22"/>
      <c r="AC17" s="22"/>
      <c r="AD17" s="177" t="s">
        <v>20</v>
      </c>
      <c r="AE17" s="177"/>
      <c r="AF17" s="177"/>
      <c r="AG17" s="177"/>
      <c r="AH17" s="177"/>
      <c r="AI17" s="177"/>
      <c r="AJ17" s="177"/>
      <c r="AK17" s="120"/>
      <c r="AL17" s="134" t="b">
        <f>AND(B20="",B21="",B22="")</f>
        <v>0</v>
      </c>
      <c r="AM17" s="134"/>
      <c r="AN17" s="134" t="b">
        <f>AND(AD20="",AD21="",AD22="")</f>
        <v>0</v>
      </c>
      <c r="AO17" s="123" t="s">
        <v>31</v>
      </c>
      <c r="AP17" s="123" t="s">
        <v>31</v>
      </c>
      <c r="AQ17" s="120"/>
      <c r="AR17" s="123" t="s">
        <v>2</v>
      </c>
      <c r="AS17" s="120"/>
      <c r="AT17" s="120"/>
      <c r="AU17" s="120"/>
      <c r="AV17" s="120"/>
      <c r="AW17" s="120"/>
      <c r="AX17" s="120"/>
      <c r="AY17" s="120"/>
      <c r="AZ17" s="120"/>
      <c r="BA17" s="120"/>
      <c r="BB17" s="123"/>
      <c r="BC17" s="120"/>
      <c r="BD17" s="120"/>
      <c r="BS17" s="91"/>
      <c r="BT17" s="87"/>
      <c r="BU17" s="87"/>
      <c r="BV17" s="87"/>
      <c r="BW17" s="87"/>
      <c r="BX17" s="87"/>
      <c r="BY17" s="87"/>
      <c r="BZ17" s="87"/>
      <c r="CA17" s="87"/>
      <c r="CB17" s="87"/>
      <c r="CC17" s="87"/>
      <c r="CD17" s="87"/>
      <c r="CE17" s="87"/>
      <c r="CF17" s="87"/>
      <c r="CG17" s="4"/>
    </row>
    <row r="18" spans="1:85" ht="18" customHeight="1">
      <c r="A18" s="36"/>
      <c r="B18" s="185" t="s">
        <v>108</v>
      </c>
      <c r="C18" s="185"/>
      <c r="D18" s="185"/>
      <c r="E18" s="185"/>
      <c r="F18" s="185"/>
      <c r="G18" s="185"/>
      <c r="H18" s="185"/>
      <c r="I18" s="167">
        <f>IF(AF12="","",AF12)</f>
        <v>0</v>
      </c>
      <c r="J18" s="50"/>
      <c r="K18" s="183"/>
      <c r="L18" s="183"/>
      <c r="M18" s="183"/>
      <c r="N18" s="160"/>
      <c r="O18" s="160"/>
      <c r="P18" s="160"/>
      <c r="Q18" s="22"/>
      <c r="R18" s="216"/>
      <c r="S18" s="216"/>
      <c r="T18" s="216"/>
      <c r="U18" s="22"/>
      <c r="V18" s="215"/>
      <c r="W18" s="215"/>
      <c r="X18" s="215"/>
      <c r="Y18" s="183"/>
      <c r="Z18" s="183"/>
      <c r="AA18" s="183"/>
      <c r="AB18" s="22"/>
      <c r="AC18" s="166">
        <f>IF(AH12="","",AH12)</f>
        <v>2</v>
      </c>
      <c r="AD18" s="185" t="s">
        <v>115</v>
      </c>
      <c r="AE18" s="185"/>
      <c r="AF18" s="185"/>
      <c r="AG18" s="185"/>
      <c r="AH18" s="185"/>
      <c r="AI18" s="185"/>
      <c r="AJ18" s="185"/>
      <c r="AK18" s="120"/>
      <c r="AL18" s="120"/>
      <c r="AM18" s="120"/>
      <c r="AN18" s="120"/>
      <c r="AO18" s="123">
        <f>IF(AO24&gt;0,AO24,"")</f>
        <v>87</v>
      </c>
      <c r="AP18" s="123">
        <f>IF(AP24&gt;0,AP24,"")</f>
        <v>144</v>
      </c>
      <c r="AQ18" s="123"/>
      <c r="AR18" s="123">
        <f>IF(AR20&gt;0,MAX(Q20:Q23),"")</f>
        <v>5</v>
      </c>
      <c r="AS18" s="123"/>
      <c r="AT18" s="191" t="s">
        <v>35</v>
      </c>
      <c r="AU18" s="191"/>
      <c r="AV18" s="120"/>
      <c r="AW18" s="120"/>
      <c r="AX18" s="120"/>
      <c r="AY18" s="120"/>
      <c r="AZ18" s="120"/>
      <c r="BA18" s="120"/>
      <c r="BB18" s="123"/>
      <c r="BC18" s="120"/>
      <c r="BD18" s="120"/>
      <c r="BS18" s="91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4"/>
    </row>
    <row r="19" spans="1:85" ht="18" customHeight="1" thickBot="1">
      <c r="A19" s="36"/>
      <c r="B19" s="175" t="s">
        <v>18</v>
      </c>
      <c r="C19" s="175"/>
      <c r="D19" s="175"/>
      <c r="E19" s="175"/>
      <c r="F19" s="175"/>
      <c r="G19" s="175"/>
      <c r="H19" s="175"/>
      <c r="I19" s="174" t="s">
        <v>33</v>
      </c>
      <c r="J19" s="174"/>
      <c r="K19" s="175" t="s">
        <v>1</v>
      </c>
      <c r="L19" s="175"/>
      <c r="M19" s="175"/>
      <c r="N19" s="175" t="s">
        <v>102</v>
      </c>
      <c r="O19" s="175"/>
      <c r="P19" s="175"/>
      <c r="Q19" s="169" t="s">
        <v>2</v>
      </c>
      <c r="R19" s="184" t="s">
        <v>12</v>
      </c>
      <c r="S19" s="184"/>
      <c r="T19" s="184"/>
      <c r="U19" s="169" t="s">
        <v>2</v>
      </c>
      <c r="V19" s="175" t="s">
        <v>102</v>
      </c>
      <c r="W19" s="175"/>
      <c r="X19" s="175"/>
      <c r="Y19" s="175" t="s">
        <v>1</v>
      </c>
      <c r="Z19" s="175"/>
      <c r="AA19" s="175"/>
      <c r="AB19" s="175" t="s">
        <v>33</v>
      </c>
      <c r="AC19" s="175"/>
      <c r="AD19" s="175" t="s">
        <v>18</v>
      </c>
      <c r="AE19" s="175"/>
      <c r="AF19" s="175"/>
      <c r="AG19" s="175"/>
      <c r="AH19" s="175"/>
      <c r="AI19" s="175"/>
      <c r="AJ19" s="175"/>
      <c r="AK19" s="120"/>
      <c r="AL19" s="120" t="s">
        <v>27</v>
      </c>
      <c r="AM19" s="123" t="s">
        <v>29</v>
      </c>
      <c r="AN19" s="123" t="s">
        <v>1</v>
      </c>
      <c r="AO19" s="123" t="s">
        <v>0</v>
      </c>
      <c r="AP19" s="123" t="s">
        <v>26</v>
      </c>
      <c r="AQ19" s="123" t="s">
        <v>30</v>
      </c>
      <c r="AR19" s="123" t="s">
        <v>2</v>
      </c>
      <c r="AS19" s="123" t="s">
        <v>33</v>
      </c>
      <c r="AT19" s="191" t="s">
        <v>34</v>
      </c>
      <c r="AU19" s="191"/>
      <c r="AV19" s="120" t="s">
        <v>36</v>
      </c>
      <c r="AW19" s="120"/>
      <c r="AX19" s="120" t="s">
        <v>97</v>
      </c>
      <c r="AY19" s="120"/>
      <c r="AZ19" s="133" t="s">
        <v>99</v>
      </c>
      <c r="BA19" s="120"/>
      <c r="BB19" s="120"/>
      <c r="BC19" s="120"/>
      <c r="BD19" s="120"/>
      <c r="BS19" s="91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4"/>
    </row>
    <row r="20" spans="1:85" ht="18" customHeight="1">
      <c r="A20" s="36"/>
      <c r="B20" s="196" t="s">
        <v>111</v>
      </c>
      <c r="C20" s="196"/>
      <c r="D20" s="196"/>
      <c r="E20" s="196"/>
      <c r="F20" s="196"/>
      <c r="G20" s="196"/>
      <c r="H20" s="196"/>
      <c r="I20" s="179">
        <v>0</v>
      </c>
      <c r="J20" s="179"/>
      <c r="K20" s="192">
        <f>N20/R20</f>
        <v>1.0416666666666667</v>
      </c>
      <c r="L20" s="192"/>
      <c r="M20" s="192"/>
      <c r="N20" s="200">
        <v>25</v>
      </c>
      <c r="O20" s="200"/>
      <c r="P20" s="200"/>
      <c r="Q20" s="172">
        <v>5</v>
      </c>
      <c r="R20" s="200">
        <v>24</v>
      </c>
      <c r="S20" s="200"/>
      <c r="T20" s="200"/>
      <c r="U20" s="172">
        <v>5</v>
      </c>
      <c r="V20" s="200">
        <v>30</v>
      </c>
      <c r="W20" s="200"/>
      <c r="X20" s="200"/>
      <c r="Y20" s="192">
        <f>V20/R20</f>
        <v>1.25</v>
      </c>
      <c r="Z20" s="192"/>
      <c r="AA20" s="192"/>
      <c r="AB20" s="179">
        <v>2</v>
      </c>
      <c r="AC20" s="179"/>
      <c r="AD20" s="197" t="s">
        <v>116</v>
      </c>
      <c r="AE20" s="197"/>
      <c r="AF20" s="197"/>
      <c r="AG20" s="197"/>
      <c r="AH20" s="197"/>
      <c r="AI20" s="197"/>
      <c r="AJ20" s="197"/>
      <c r="AK20" s="120"/>
      <c r="AL20" s="120" t="s">
        <v>22</v>
      </c>
      <c r="AM20" s="135" t="b">
        <f>OR(N20="",R20="")</f>
        <v>0</v>
      </c>
      <c r="AN20" s="135">
        <f>IF(AM20=FALSE,N20/R20,"")</f>
        <v>1.0416666666666667</v>
      </c>
      <c r="AO20" s="136">
        <f>IF(AM20=FALSE,N20,"")</f>
        <v>25</v>
      </c>
      <c r="AP20" s="136">
        <f>IF(AM20=FALSE,R20,"")</f>
        <v>24</v>
      </c>
      <c r="AQ20" s="137">
        <f>IF(AO16=TRUE,"",AO18/AP18)</f>
        <v>0.60416666666666663</v>
      </c>
      <c r="AR20" s="136">
        <f>MAX(Q20:Q23)</f>
        <v>5</v>
      </c>
      <c r="AS20" s="136">
        <f>IF(AZ20=FALSE,"",IF(AV20=TRUE,"",IF(AO20="","",IF(AO20&gt;AO25,2,IF(AO25&gt;AO20,0,IF(AO20=AO25,1))))))</f>
        <v>0</v>
      </c>
      <c r="AT20" s="190" t="b">
        <f>AND(B20&gt;0,AD20="")</f>
        <v>0</v>
      </c>
      <c r="AU20" s="190"/>
      <c r="AV20" s="120" t="b">
        <f>OR(B20="",AD20="")</f>
        <v>0</v>
      </c>
      <c r="AW20" s="120"/>
      <c r="AX20" s="120" t="b">
        <f>AND(AS20="",AS21="",AS22="",AS23="")</f>
        <v>0</v>
      </c>
      <c r="AY20" s="120"/>
      <c r="AZ20" s="123" t="b">
        <f>NOT(OR(N20="",R20="",V20=""))</f>
        <v>1</v>
      </c>
      <c r="BA20" s="120"/>
      <c r="BB20" s="120"/>
      <c r="BC20" s="120"/>
      <c r="BD20" s="120"/>
      <c r="BS20" s="91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4"/>
    </row>
    <row r="21" spans="1:85" ht="18" customHeight="1">
      <c r="A21" s="36"/>
      <c r="B21" s="195" t="s">
        <v>112</v>
      </c>
      <c r="C21" s="195"/>
      <c r="D21" s="195"/>
      <c r="E21" s="195"/>
      <c r="F21" s="195"/>
      <c r="G21" s="195"/>
      <c r="H21" s="195"/>
      <c r="I21" s="180">
        <v>0</v>
      </c>
      <c r="J21" s="180"/>
      <c r="K21" s="192">
        <f t="shared" ref="K21:K24" si="4">N21/R21</f>
        <v>0.47499999999999998</v>
      </c>
      <c r="L21" s="192"/>
      <c r="M21" s="192"/>
      <c r="N21" s="182">
        <v>19</v>
      </c>
      <c r="O21" s="182"/>
      <c r="P21" s="182"/>
      <c r="Q21" s="173">
        <v>2</v>
      </c>
      <c r="R21" s="182">
        <v>40</v>
      </c>
      <c r="S21" s="182"/>
      <c r="T21" s="182"/>
      <c r="U21" s="173">
        <v>5</v>
      </c>
      <c r="V21" s="182">
        <v>21</v>
      </c>
      <c r="W21" s="182"/>
      <c r="X21" s="182"/>
      <c r="Y21" s="192">
        <f t="shared" ref="Y21:Y24" si="5">V21/R21</f>
        <v>0.52500000000000002</v>
      </c>
      <c r="Z21" s="192"/>
      <c r="AA21" s="192"/>
      <c r="AB21" s="180">
        <f>AS26</f>
        <v>2</v>
      </c>
      <c r="AC21" s="180"/>
      <c r="AD21" s="198" t="s">
        <v>117</v>
      </c>
      <c r="AE21" s="198"/>
      <c r="AF21" s="198"/>
      <c r="AG21" s="198"/>
      <c r="AH21" s="198"/>
      <c r="AI21" s="198"/>
      <c r="AJ21" s="198"/>
      <c r="AK21" s="120"/>
      <c r="AL21" s="120" t="s">
        <v>23</v>
      </c>
      <c r="AM21" s="135" t="b">
        <f>OR(N21="",R21="")</f>
        <v>0</v>
      </c>
      <c r="AN21" s="135">
        <f>IF(AM21=FALSE,N21/R21,"")</f>
        <v>0.47499999999999998</v>
      </c>
      <c r="AO21" s="136">
        <f>IF(AM21=FALSE,N21,"")</f>
        <v>19</v>
      </c>
      <c r="AP21" s="136">
        <f>IF(AM21=FALSE,R21,"")</f>
        <v>40</v>
      </c>
      <c r="AQ21" s="137"/>
      <c r="AR21" s="135"/>
      <c r="AS21" s="136">
        <f>IF(AZ21=FALSE,"",IF(AV21=TRUE,"",IF(AO21="","",IF(AO21&gt;AO26,2,IF(AO26&gt;AO21,0,IF(AO21=AO26,1))))))</f>
        <v>0</v>
      </c>
      <c r="AT21" s="190" t="b">
        <f>AND(B21&gt;0,AD21="")</f>
        <v>0</v>
      </c>
      <c r="AU21" s="190"/>
      <c r="AV21" s="120" t="b">
        <f>OR(B21="",AD21="")</f>
        <v>0</v>
      </c>
      <c r="AW21" s="120"/>
      <c r="AX21" s="120"/>
      <c r="AY21" s="120"/>
      <c r="AZ21" s="123" t="b">
        <f>NOT(OR(N21="",R21="",V21=""))</f>
        <v>1</v>
      </c>
      <c r="BA21" s="120"/>
      <c r="BB21" s="120"/>
      <c r="BC21" s="120"/>
      <c r="BD21" s="120"/>
      <c r="BS21" s="91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4"/>
    </row>
    <row r="22" spans="1:85" ht="18" customHeight="1">
      <c r="A22" s="22"/>
      <c r="B22" s="195" t="s">
        <v>113</v>
      </c>
      <c r="C22" s="195"/>
      <c r="D22" s="195"/>
      <c r="E22" s="195"/>
      <c r="F22" s="195"/>
      <c r="G22" s="195"/>
      <c r="H22" s="195"/>
      <c r="I22" s="180">
        <v>2</v>
      </c>
      <c r="J22" s="180"/>
      <c r="K22" s="192">
        <f t="shared" si="4"/>
        <v>0.65</v>
      </c>
      <c r="L22" s="192"/>
      <c r="M22" s="192"/>
      <c r="N22" s="182">
        <v>26</v>
      </c>
      <c r="O22" s="182"/>
      <c r="P22" s="182"/>
      <c r="Q22" s="173">
        <v>5</v>
      </c>
      <c r="R22" s="182">
        <v>40</v>
      </c>
      <c r="S22" s="182"/>
      <c r="T22" s="182"/>
      <c r="U22" s="173">
        <v>4</v>
      </c>
      <c r="V22" s="182">
        <v>23</v>
      </c>
      <c r="W22" s="182"/>
      <c r="X22" s="182"/>
      <c r="Y22" s="192">
        <f t="shared" si="5"/>
        <v>0.57499999999999996</v>
      </c>
      <c r="Z22" s="192"/>
      <c r="AA22" s="192"/>
      <c r="AB22" s="180">
        <v>0</v>
      </c>
      <c r="AC22" s="180"/>
      <c r="AD22" s="198" t="s">
        <v>118</v>
      </c>
      <c r="AE22" s="198"/>
      <c r="AF22" s="198"/>
      <c r="AG22" s="198"/>
      <c r="AH22" s="198"/>
      <c r="AI22" s="198"/>
      <c r="AJ22" s="198"/>
      <c r="AK22" s="120"/>
      <c r="AL22" s="120" t="s">
        <v>24</v>
      </c>
      <c r="AM22" s="135" t="b">
        <f>OR(N22="",R22="")</f>
        <v>0</v>
      </c>
      <c r="AN22" s="135">
        <f>IF(AM22=FALSE,N22/R22,"")</f>
        <v>0.65</v>
      </c>
      <c r="AO22" s="136">
        <f>IF(AM22=FALSE,N22,"")</f>
        <v>26</v>
      </c>
      <c r="AP22" s="136">
        <f>IF(AM22=FALSE,R22,"")</f>
        <v>40</v>
      </c>
      <c r="AQ22" s="137"/>
      <c r="AR22" s="135"/>
      <c r="AS22" s="136">
        <f>IF(AZ22=FALSE,"",IF(AV27=TRUE,"",IF(AW22=TRUE,2,IF(AV22=TRUE,"",IF(AO22="","",IF(AO22&gt;AO27,2,IF(AO27&gt;AO22,0,IF(AO22=AO27,1))))))))</f>
        <v>2</v>
      </c>
      <c r="AT22" s="190" t="b">
        <f>AND(B22&gt;0,AD22="")</f>
        <v>0</v>
      </c>
      <c r="AU22" s="190"/>
      <c r="AV22" s="120" t="b">
        <f>OR(B22="",AD22="")</f>
        <v>0</v>
      </c>
      <c r="AW22" s="133" t="s">
        <v>98</v>
      </c>
      <c r="AX22" s="120"/>
      <c r="AY22" s="120"/>
      <c r="AZ22" s="123" t="b">
        <f>NOT(OR(N22="",R22="",V22=""))</f>
        <v>1</v>
      </c>
      <c r="BA22" s="120"/>
      <c r="BB22" s="120"/>
      <c r="BC22" s="120"/>
      <c r="BD22" s="120"/>
      <c r="BS22" s="91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4"/>
    </row>
    <row r="23" spans="1:85" ht="18" customHeight="1" thickBot="1">
      <c r="A23" s="28"/>
      <c r="B23" s="178" t="s">
        <v>114</v>
      </c>
      <c r="C23" s="178"/>
      <c r="D23" s="178"/>
      <c r="E23" s="178"/>
      <c r="F23" s="178"/>
      <c r="G23" s="178"/>
      <c r="H23" s="178"/>
      <c r="I23" s="181">
        <v>0</v>
      </c>
      <c r="J23" s="181"/>
      <c r="K23" s="192">
        <f t="shared" si="4"/>
        <v>0.42499999999999999</v>
      </c>
      <c r="L23" s="192"/>
      <c r="M23" s="192"/>
      <c r="N23" s="199">
        <v>17</v>
      </c>
      <c r="O23" s="199"/>
      <c r="P23" s="199"/>
      <c r="Q23" s="171">
        <v>2</v>
      </c>
      <c r="R23" s="199">
        <v>40</v>
      </c>
      <c r="S23" s="199"/>
      <c r="T23" s="199"/>
      <c r="U23" s="171">
        <v>2</v>
      </c>
      <c r="V23" s="199">
        <v>18</v>
      </c>
      <c r="W23" s="199"/>
      <c r="X23" s="199"/>
      <c r="Y23" s="192">
        <f t="shared" si="5"/>
        <v>0.45</v>
      </c>
      <c r="Z23" s="192"/>
      <c r="AA23" s="192"/>
      <c r="AB23" s="181">
        <v>2</v>
      </c>
      <c r="AC23" s="181"/>
      <c r="AD23" s="202" t="s">
        <v>119</v>
      </c>
      <c r="AE23" s="202"/>
      <c r="AF23" s="202"/>
      <c r="AG23" s="202"/>
      <c r="AH23" s="202"/>
      <c r="AI23" s="202"/>
      <c r="AJ23" s="202"/>
      <c r="AK23" s="120"/>
      <c r="AL23" s="120" t="s">
        <v>25</v>
      </c>
      <c r="AM23" s="135" t="b">
        <f>OR(N23="",R23="")</f>
        <v>0</v>
      </c>
      <c r="AN23" s="135">
        <f>IF(AM23=FALSE,N23/R23,"")</f>
        <v>0.42499999999999999</v>
      </c>
      <c r="AO23" s="136">
        <f>IF(AM23=FALSE,N23,"")</f>
        <v>17</v>
      </c>
      <c r="AP23" s="136">
        <f>IF(AM23=FALSE,R23,"")</f>
        <v>40</v>
      </c>
      <c r="AQ23" s="137"/>
      <c r="AR23" s="135"/>
      <c r="AS23" s="136">
        <f>IF(AZ22=FALSE,"",IF(B22="","",IF(AD22="","",IF(AW28=TRUE,0,IF(AW23=TRUE,2,IF(AV23=TRUE,"",IF(AO23="","",IF(AO23&gt;AO28,2,IF(AO28&gt;AO23,0,IF(AO23=AO28,1))))))))))</f>
        <v>0</v>
      </c>
      <c r="AT23" s="190" t="b">
        <f>AND(B23&gt;0,AD23="")</f>
        <v>0</v>
      </c>
      <c r="AU23" s="190"/>
      <c r="AV23" s="120" t="b">
        <f>OR(B23="",AD23="")</f>
        <v>0</v>
      </c>
      <c r="AW23" s="120" t="b">
        <f>AND(AT23=TRUE,AV23=TRUE)</f>
        <v>0</v>
      </c>
      <c r="AX23" s="120"/>
      <c r="AY23" s="120"/>
      <c r="AZ23" s="123" t="b">
        <f>NOT(OR(N23="",R23="",V23=""))</f>
        <v>1</v>
      </c>
      <c r="BA23" s="120"/>
      <c r="BB23" s="120"/>
      <c r="BC23" s="120"/>
      <c r="BD23" s="120"/>
      <c r="BS23" s="91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4"/>
    </row>
    <row r="24" spans="1:85" s="3" customFormat="1" ht="18" customHeight="1">
      <c r="A24" s="51"/>
      <c r="B24" s="189"/>
      <c r="C24" s="189"/>
      <c r="D24" s="189"/>
      <c r="E24" s="189"/>
      <c r="F24" s="189"/>
      <c r="G24" s="189"/>
      <c r="H24" s="189"/>
      <c r="I24" s="187">
        <v>2</v>
      </c>
      <c r="J24" s="187"/>
      <c r="K24" s="192">
        <f t="shared" si="4"/>
        <v>0.60416666666666663</v>
      </c>
      <c r="L24" s="192"/>
      <c r="M24" s="192"/>
      <c r="N24" s="187">
        <f>AO18</f>
        <v>87</v>
      </c>
      <c r="O24" s="187"/>
      <c r="P24" s="187"/>
      <c r="Q24" s="168">
        <f>AR18</f>
        <v>5</v>
      </c>
      <c r="R24" s="187">
        <f>AP18</f>
        <v>144</v>
      </c>
      <c r="S24" s="187"/>
      <c r="T24" s="187"/>
      <c r="U24" s="168">
        <f>AR31</f>
        <v>5</v>
      </c>
      <c r="V24" s="187">
        <f>AO33</f>
        <v>92</v>
      </c>
      <c r="W24" s="187"/>
      <c r="X24" s="187"/>
      <c r="Y24" s="192">
        <f t="shared" si="5"/>
        <v>0.63888888888888884</v>
      </c>
      <c r="Z24" s="192"/>
      <c r="AA24" s="192"/>
      <c r="AB24" s="187">
        <v>6</v>
      </c>
      <c r="AC24" s="187"/>
      <c r="AD24" s="189"/>
      <c r="AE24" s="189"/>
      <c r="AF24" s="189"/>
      <c r="AG24" s="189"/>
      <c r="AH24" s="189"/>
      <c r="AI24" s="189"/>
      <c r="AJ24" s="189"/>
      <c r="AK24" s="138"/>
      <c r="AL24" s="120" t="s">
        <v>28</v>
      </c>
      <c r="AM24" s="139"/>
      <c r="AN24" s="140"/>
      <c r="AO24" s="139">
        <f>SUM(AO20:AO23)</f>
        <v>87</v>
      </c>
      <c r="AP24" s="139">
        <f>SUM(AP20:AP23)</f>
        <v>144</v>
      </c>
      <c r="AQ24" s="141"/>
      <c r="AR24" s="140"/>
      <c r="AS24" s="139">
        <f>SUM(AS20:AS23)</f>
        <v>2</v>
      </c>
      <c r="AT24" s="142"/>
      <c r="AU24" s="143"/>
      <c r="AV24" s="143"/>
      <c r="AW24" s="138"/>
      <c r="AX24" s="138"/>
      <c r="AY24" s="138"/>
      <c r="AZ24" s="138"/>
      <c r="BA24" s="138"/>
      <c r="BB24" s="138"/>
      <c r="BC24" s="138"/>
      <c r="BD24" s="138"/>
      <c r="BE24" s="144"/>
      <c r="BF24" s="145"/>
      <c r="BG24" s="97"/>
      <c r="BH24" s="97"/>
      <c r="BI24" s="97"/>
      <c r="BJ24" s="97"/>
      <c r="BK24" s="97"/>
      <c r="BL24" s="97"/>
      <c r="BM24" s="97"/>
      <c r="BN24" s="97"/>
      <c r="BO24" s="97"/>
      <c r="BP24" s="97"/>
      <c r="BQ24" s="97"/>
      <c r="BR24" s="97"/>
      <c r="BS24" s="93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3"/>
    </row>
    <row r="25" spans="1:85" s="3" customFormat="1" ht="18" customHeight="1">
      <c r="A25" s="51"/>
      <c r="B25" s="186" t="s">
        <v>100</v>
      </c>
      <c r="C25" s="186"/>
      <c r="D25" s="186"/>
      <c r="E25" s="186"/>
      <c r="F25" s="186"/>
      <c r="G25" s="186"/>
      <c r="H25" s="186"/>
      <c r="I25" s="52"/>
      <c r="J25" s="52"/>
      <c r="K25" s="52"/>
      <c r="L25" s="52"/>
      <c r="M25" s="52"/>
      <c r="N25" s="53"/>
      <c r="O25" s="53"/>
      <c r="P25" s="53"/>
      <c r="Q25" s="52"/>
      <c r="R25" s="52"/>
      <c r="S25" s="52"/>
      <c r="T25" s="52"/>
      <c r="U25" s="52"/>
      <c r="V25" s="53"/>
      <c r="W25" s="53"/>
      <c r="X25" s="53"/>
      <c r="Y25" s="52"/>
      <c r="Z25" s="52"/>
      <c r="AA25" s="52"/>
      <c r="AB25" s="52"/>
      <c r="AC25" s="52"/>
      <c r="AD25" s="186" t="s">
        <v>101</v>
      </c>
      <c r="AE25" s="186"/>
      <c r="AF25" s="186"/>
      <c r="AG25" s="186"/>
      <c r="AH25" s="186"/>
      <c r="AI25" s="186"/>
      <c r="AJ25" s="186"/>
      <c r="AK25" s="138"/>
      <c r="AL25" s="120" t="s">
        <v>22</v>
      </c>
      <c r="AM25" s="136" t="b">
        <f>OR(R20="",V20="")</f>
        <v>0</v>
      </c>
      <c r="AN25" s="135">
        <f>IF(AM25=FALSE,V20/R20,"")</f>
        <v>1.25</v>
      </c>
      <c r="AO25" s="136">
        <f>IF(AM25=FALSE,V20,"")</f>
        <v>30</v>
      </c>
      <c r="AP25" s="136">
        <f>IF(AM25=FALSE,R20,"")</f>
        <v>24</v>
      </c>
      <c r="AQ25" s="137">
        <f>IF(AO31=TRUE,"",AO33/AP33)</f>
        <v>0.63888888888888884</v>
      </c>
      <c r="AR25" s="136">
        <f>MAX(U20:U23)</f>
        <v>5</v>
      </c>
      <c r="AS25" s="136">
        <f>IF(AS20="","",IF(AS20=0,2,IF(AS20=1,1,IF(AS20=2,0))))</f>
        <v>2</v>
      </c>
      <c r="AT25" s="190" t="b">
        <f>AND(AD20&gt;0,A20="")</f>
        <v>1</v>
      </c>
      <c r="AU25" s="190"/>
      <c r="AV25" s="120" t="b">
        <f>OR(B25="",AD25="")</f>
        <v>0</v>
      </c>
      <c r="AW25" s="138"/>
      <c r="AX25" s="138" t="s">
        <v>97</v>
      </c>
      <c r="AY25" s="138"/>
      <c r="AZ25" s="138"/>
      <c r="BA25" s="138"/>
      <c r="BB25" s="138"/>
      <c r="BC25" s="138"/>
      <c r="BD25" s="138"/>
      <c r="BE25" s="144"/>
      <c r="BF25" s="145"/>
      <c r="BG25" s="97"/>
      <c r="BH25" s="97"/>
      <c r="BI25" s="97"/>
      <c r="BJ25" s="97"/>
      <c r="BK25" s="97"/>
      <c r="BL25" s="97"/>
      <c r="BM25" s="97"/>
      <c r="BN25" s="97"/>
      <c r="BO25" s="97"/>
      <c r="BP25" s="97"/>
      <c r="BQ25" s="97"/>
      <c r="BR25" s="97"/>
      <c r="BS25" s="93"/>
      <c r="BT25" s="89"/>
      <c r="BU25" s="89"/>
      <c r="BV25" s="89"/>
      <c r="BW25" s="89"/>
      <c r="BX25" s="89"/>
      <c r="BY25" s="89"/>
      <c r="BZ25" s="89"/>
      <c r="CA25" s="89"/>
      <c r="CB25" s="89"/>
      <c r="CC25" s="89"/>
      <c r="CD25" s="89"/>
      <c r="CE25" s="89"/>
      <c r="CF25" s="89"/>
      <c r="CG25" s="83"/>
    </row>
    <row r="26" spans="1:85" ht="18" customHeight="1">
      <c r="A26" s="28"/>
      <c r="B26" s="186"/>
      <c r="C26" s="186"/>
      <c r="D26" s="186"/>
      <c r="E26" s="186"/>
      <c r="F26" s="186"/>
      <c r="G26" s="186"/>
      <c r="H26" s="186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186"/>
      <c r="AE26" s="186"/>
      <c r="AF26" s="186"/>
      <c r="AG26" s="186"/>
      <c r="AH26" s="186"/>
      <c r="AI26" s="186"/>
      <c r="AJ26" s="186"/>
      <c r="AK26" s="120"/>
      <c r="AL26" s="120" t="s">
        <v>23</v>
      </c>
      <c r="AM26" s="136" t="b">
        <f>OR(R21="",V21="")</f>
        <v>0</v>
      </c>
      <c r="AN26" s="135">
        <f>IF(AM26=FALSE,V21/R21,"")</f>
        <v>0.52500000000000002</v>
      </c>
      <c r="AO26" s="136">
        <f>IF(AM26=FALSE,V21,"")</f>
        <v>21</v>
      </c>
      <c r="AP26" s="136">
        <f>IF(AM26=FALSE,R21,"")</f>
        <v>40</v>
      </c>
      <c r="AQ26" s="146"/>
      <c r="AR26" s="146"/>
      <c r="AS26" s="136">
        <f>IF(AS21="","",IF(AS21=0,2,IF(AS21=1,1,IF(AS21=2,0))))</f>
        <v>2</v>
      </c>
      <c r="AT26" s="190" t="b">
        <f>AND(AD21&gt;0,A21="")</f>
        <v>1</v>
      </c>
      <c r="AU26" s="190"/>
      <c r="AV26" s="120" t="b">
        <f>OR(B26="",AD26="")</f>
        <v>1</v>
      </c>
      <c r="AW26" s="120"/>
      <c r="AX26" s="120" t="b">
        <f>AND(AS25="",AS26="",AS27="",AS28="")</f>
        <v>0</v>
      </c>
      <c r="AY26" s="120"/>
      <c r="AZ26" s="123"/>
      <c r="BA26" s="120"/>
      <c r="BB26" s="120"/>
      <c r="BC26" s="120"/>
      <c r="BD26" s="120"/>
      <c r="BS26" s="91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4"/>
    </row>
    <row r="27" spans="1:85" ht="18" customHeight="1">
      <c r="A27" s="28"/>
      <c r="B27" s="188" t="s">
        <v>21</v>
      </c>
      <c r="C27" s="188"/>
      <c r="D27" s="188"/>
      <c r="E27" s="188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  <c r="V27" s="194"/>
      <c r="W27" s="194"/>
      <c r="X27" s="194"/>
      <c r="Y27" s="194"/>
      <c r="Z27" s="194"/>
      <c r="AA27" s="194"/>
      <c r="AB27" s="194"/>
      <c r="AC27" s="194"/>
      <c r="AD27" s="194"/>
      <c r="AE27" s="194"/>
      <c r="AF27" s="194"/>
      <c r="AG27" s="194"/>
      <c r="AH27" s="194"/>
      <c r="AI27" s="194"/>
      <c r="AJ27" s="194"/>
      <c r="AK27" s="120"/>
      <c r="AL27" s="120" t="s">
        <v>24</v>
      </c>
      <c r="AM27" s="136" t="b">
        <f>OR(R22="",V22="")</f>
        <v>0</v>
      </c>
      <c r="AN27" s="135">
        <f>IF(AM27=FALSE,V22/R22,"")</f>
        <v>0.57499999999999996</v>
      </c>
      <c r="AO27" s="136">
        <f>IF(AM27=FALSE,V22,"")</f>
        <v>23</v>
      </c>
      <c r="AP27" s="136">
        <f>IF(AM27=FALSE,R22,"")</f>
        <v>40</v>
      </c>
      <c r="AQ27" s="146"/>
      <c r="AR27" s="146"/>
      <c r="AS27" s="136">
        <f>IF(AV22=TRUE,"",IF(AW27=TRUE,2,IF(AV27=TRUE,"",IF(AO27="","",IF(AO27&gt;AO22,2,IF(AO22&gt;AO27,0,IF(AO27=AO22,1)))))))</f>
        <v>0</v>
      </c>
      <c r="AT27" s="190" t="b">
        <f>AND(AD22&gt;0,A22="")</f>
        <v>1</v>
      </c>
      <c r="AU27" s="190"/>
      <c r="AV27" s="120" t="b">
        <f>OR(B22="",AD22="")</f>
        <v>0</v>
      </c>
      <c r="AW27" s="133" t="s">
        <v>98</v>
      </c>
      <c r="AX27" s="120"/>
      <c r="AY27" s="120"/>
      <c r="AZ27" s="123"/>
      <c r="BA27" s="120"/>
      <c r="BB27" s="120"/>
      <c r="BC27" s="120"/>
      <c r="BD27" s="120"/>
      <c r="BS27" s="91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4"/>
    </row>
    <row r="28" spans="1:85" ht="18" customHeight="1">
      <c r="A28" s="54"/>
      <c r="B28" s="17"/>
      <c r="C28" s="17"/>
      <c r="D28" s="17"/>
      <c r="E28" s="55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193"/>
      <c r="U28" s="193"/>
      <c r="V28" s="193"/>
      <c r="W28" s="193"/>
      <c r="X28" s="193"/>
      <c r="Y28" s="193"/>
      <c r="Z28" s="193"/>
      <c r="AA28" s="193"/>
      <c r="AB28" s="193"/>
      <c r="AC28" s="193"/>
      <c r="AD28" s="193"/>
      <c r="AE28" s="193"/>
      <c r="AF28" s="193"/>
      <c r="AG28" s="193"/>
      <c r="AH28" s="193"/>
      <c r="AI28" s="193"/>
      <c r="AJ28" s="193"/>
      <c r="AK28" s="120"/>
      <c r="AL28" s="120" t="s">
        <v>25</v>
      </c>
      <c r="AM28" s="136" t="b">
        <f>OR(R23="",V23="")</f>
        <v>0</v>
      </c>
      <c r="AN28" s="135">
        <f>IF(AM28=FALSE,V23/R23,"")</f>
        <v>0.45</v>
      </c>
      <c r="AO28" s="136">
        <f>IF(AM28=FALSE,V23,"")</f>
        <v>18</v>
      </c>
      <c r="AP28" s="136">
        <f>IF(AM28=FALSE,R23,"")</f>
        <v>40</v>
      </c>
      <c r="AQ28" s="120"/>
      <c r="AR28" s="120"/>
      <c r="AS28" s="136">
        <f>IF(AZ22=FALSE,"",IF(AW23=TRUE,0,IF(AW28=TRUE,2,IF(AV28=TRUE,"",IF(AO28="","",IF(AO28&gt;AO23,2,IF(AO23&gt;AO28,0,IF(AO28=AO23,1))))))))</f>
        <v>2</v>
      </c>
      <c r="AT28" s="190" t="b">
        <f>AND(AD23&gt;0,A23="")</f>
        <v>1</v>
      </c>
      <c r="AU28" s="190"/>
      <c r="AV28" s="120" t="b">
        <f>OR(B23="",AD23="")</f>
        <v>0</v>
      </c>
      <c r="AW28" s="120" t="b">
        <f>AND(AT28=TRUE,AV28=TRUE)</f>
        <v>0</v>
      </c>
      <c r="AX28" s="120"/>
      <c r="AY28" s="120"/>
      <c r="AZ28" s="123"/>
      <c r="BA28" s="120"/>
      <c r="BB28" s="120"/>
      <c r="BC28" s="120"/>
      <c r="BD28" s="120"/>
      <c r="BS28" s="91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4"/>
    </row>
    <row r="29" spans="1:85" ht="18" customHeight="1">
      <c r="A29" s="54"/>
      <c r="B29" s="17"/>
      <c r="C29" s="17"/>
      <c r="D29" s="17"/>
      <c r="E29" s="55"/>
      <c r="F29" s="55"/>
      <c r="G29" s="17"/>
      <c r="H29" s="56"/>
      <c r="I29" s="56"/>
      <c r="J29" s="56"/>
      <c r="K29" s="17"/>
      <c r="L29" s="55"/>
      <c r="M29" s="55"/>
      <c r="N29" s="17"/>
      <c r="O29" s="17"/>
      <c r="P29" s="17"/>
      <c r="Q29" s="17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57"/>
      <c r="AH29" s="38"/>
      <c r="AI29" s="38"/>
      <c r="AJ29" s="38"/>
      <c r="AK29" s="120"/>
      <c r="AL29" s="120"/>
      <c r="AM29" s="123"/>
      <c r="AN29" s="123"/>
      <c r="AO29" s="139">
        <f>SUM(AO25:AO28)</f>
        <v>92</v>
      </c>
      <c r="AP29" s="139">
        <f>SUM(AP25:AP28)</f>
        <v>144</v>
      </c>
      <c r="AQ29" s="147"/>
      <c r="AR29" s="147"/>
      <c r="AS29" s="139">
        <f>SUM(AS25:AS28)</f>
        <v>6</v>
      </c>
      <c r="AT29" s="148" t="s">
        <v>42</v>
      </c>
      <c r="AU29" s="147"/>
      <c r="AV29" s="147"/>
      <c r="AW29" s="120"/>
      <c r="AX29" s="120"/>
      <c r="AY29" s="120"/>
      <c r="AZ29" s="120"/>
      <c r="BA29" s="120"/>
      <c r="BB29" s="120"/>
      <c r="BC29" s="120"/>
      <c r="BD29" s="120"/>
      <c r="BS29" s="91"/>
      <c r="BT29" s="87"/>
      <c r="BU29" s="87"/>
      <c r="BV29" s="87"/>
      <c r="BW29" s="87"/>
      <c r="BX29" s="87"/>
      <c r="BY29" s="87"/>
      <c r="BZ29" s="87"/>
      <c r="CA29" s="87"/>
      <c r="CB29" s="87"/>
      <c r="CC29" s="87"/>
      <c r="CD29" s="87"/>
      <c r="CE29" s="87"/>
      <c r="CF29" s="87"/>
      <c r="CG29" s="4"/>
    </row>
    <row r="30" spans="1:85" ht="18" customHeight="1">
      <c r="A30" s="14"/>
      <c r="B30" s="17"/>
      <c r="C30" s="17"/>
      <c r="D30" s="17"/>
      <c r="E30" s="55"/>
      <c r="F30" s="55"/>
      <c r="G30" s="17"/>
      <c r="H30" s="56"/>
      <c r="I30" s="56"/>
      <c r="J30" s="56"/>
      <c r="N30" s="17"/>
      <c r="O30" s="17"/>
      <c r="P30" s="17"/>
      <c r="Q30" s="17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203"/>
      <c r="AD30" s="203"/>
      <c r="AE30" s="203"/>
      <c r="AF30" s="203"/>
      <c r="AG30" s="203"/>
      <c r="AH30" s="203"/>
      <c r="AI30" s="203"/>
      <c r="AJ30" s="203"/>
      <c r="AK30" s="120"/>
      <c r="AL30" s="120"/>
      <c r="AM30" s="136"/>
      <c r="AN30" s="123"/>
      <c r="AO30" s="191" t="s">
        <v>32</v>
      </c>
      <c r="AP30" s="191"/>
      <c r="AQ30" s="120"/>
      <c r="AR30" s="123" t="s">
        <v>2</v>
      </c>
      <c r="AS30" s="120"/>
      <c r="AT30" s="120" t="b">
        <f>OR(B20="",B21="",B22="",AD20="",AD21="",AD22="")</f>
        <v>0</v>
      </c>
      <c r="AU30" s="120"/>
      <c r="AV30" s="120"/>
      <c r="AW30" s="120"/>
      <c r="AX30" s="120"/>
      <c r="AY30" s="120"/>
      <c r="AZ30" s="120"/>
      <c r="BA30" s="120"/>
      <c r="BB30" s="120"/>
      <c r="BC30" s="120"/>
      <c r="BD30" s="120"/>
      <c r="BS30" s="91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4"/>
    </row>
    <row r="31" spans="1:85" ht="18" customHeight="1">
      <c r="A31" s="14"/>
      <c r="B31" s="58"/>
      <c r="C31" s="59"/>
      <c r="D31" s="59"/>
      <c r="E31" s="60"/>
      <c r="F31" s="60"/>
      <c r="G31" s="58"/>
      <c r="H31" s="61"/>
      <c r="I31" s="61"/>
      <c r="J31" s="61"/>
      <c r="N31" s="59"/>
      <c r="O31" s="59"/>
      <c r="P31" s="58"/>
      <c r="Q31" s="58"/>
      <c r="R31" s="28"/>
      <c r="S31" s="22"/>
      <c r="T31" s="22"/>
      <c r="U31" s="22"/>
      <c r="Y31" s="22"/>
      <c r="Z31" s="22"/>
      <c r="AA31" s="22"/>
      <c r="AB31" s="22"/>
      <c r="AC31" s="201" t="s">
        <v>11</v>
      </c>
      <c r="AD31" s="201"/>
      <c r="AE31" s="201"/>
      <c r="AF31" s="201"/>
      <c r="AG31" s="201"/>
      <c r="AH31" s="201"/>
      <c r="AI31" s="201"/>
      <c r="AJ31" s="201"/>
      <c r="AK31" s="120"/>
      <c r="AL31" s="120"/>
      <c r="AM31" s="120"/>
      <c r="AN31" s="120"/>
      <c r="AO31" s="191" t="b">
        <f>OR(AO33="",AP33="")</f>
        <v>0</v>
      </c>
      <c r="AP31" s="191"/>
      <c r="AQ31" s="120"/>
      <c r="AR31" s="123">
        <f>IF(AR25&gt;0,MAX(U20:U23),"")</f>
        <v>5</v>
      </c>
      <c r="AS31" s="120"/>
      <c r="AT31" s="120"/>
      <c r="AU31" s="120"/>
      <c r="AV31" s="120"/>
      <c r="AW31" s="120"/>
      <c r="AX31" s="120"/>
      <c r="AY31" s="120"/>
      <c r="AZ31" s="120"/>
      <c r="BA31" s="120"/>
      <c r="BB31" s="120"/>
      <c r="BC31" s="120"/>
      <c r="BD31" s="120"/>
      <c r="BS31" s="91"/>
      <c r="BT31" s="87"/>
      <c r="BU31" s="87"/>
      <c r="BV31" s="87"/>
      <c r="BW31" s="87"/>
      <c r="BX31" s="87"/>
      <c r="BY31" s="87"/>
      <c r="BZ31" s="87"/>
      <c r="CA31" s="87"/>
      <c r="CB31" s="87"/>
      <c r="CC31" s="87"/>
      <c r="CD31" s="87"/>
      <c r="CE31" s="87"/>
      <c r="CF31" s="87"/>
      <c r="CG31" s="4"/>
    </row>
    <row r="32" spans="1:85" ht="18" customHeight="1">
      <c r="A32" s="14"/>
      <c r="B32" s="17"/>
      <c r="C32" s="17"/>
      <c r="D32" s="17"/>
      <c r="E32" s="55"/>
      <c r="F32" s="55"/>
      <c r="G32" s="17"/>
      <c r="H32" s="56"/>
      <c r="I32" s="56"/>
      <c r="J32" s="56"/>
      <c r="K32" s="99"/>
      <c r="L32" s="99"/>
      <c r="M32" s="99"/>
      <c r="N32" s="17"/>
      <c r="O32" s="17"/>
      <c r="P32" s="17"/>
      <c r="Q32" s="17"/>
      <c r="R32" s="38"/>
      <c r="S32" s="38"/>
      <c r="T32" s="38"/>
      <c r="U32" s="38"/>
      <c r="V32" s="99"/>
      <c r="W32" s="99"/>
      <c r="X32" s="99"/>
      <c r="Y32" s="38"/>
      <c r="Z32" s="38"/>
      <c r="AA32" s="38"/>
      <c r="AB32" s="38"/>
      <c r="AC32" s="38"/>
      <c r="AD32" s="38"/>
      <c r="AE32" s="38"/>
      <c r="AF32" s="38"/>
      <c r="AG32" s="57"/>
      <c r="AH32" s="38"/>
      <c r="AI32" s="38"/>
      <c r="AJ32" s="38"/>
      <c r="AK32" s="120"/>
      <c r="AL32" s="120"/>
      <c r="AM32" s="120"/>
      <c r="AN32" s="120"/>
      <c r="AO32" s="120" t="s">
        <v>31</v>
      </c>
      <c r="AP32" s="137" t="s">
        <v>31</v>
      </c>
      <c r="AQ32" s="137"/>
      <c r="AR32" s="137"/>
      <c r="AS32" s="149"/>
      <c r="AT32" s="149"/>
      <c r="AU32" s="120"/>
      <c r="AV32" s="120"/>
      <c r="AW32" s="120"/>
      <c r="AX32" s="120"/>
      <c r="AY32" s="120"/>
      <c r="AZ32" s="120"/>
      <c r="BA32" s="120"/>
      <c r="BB32" s="120"/>
      <c r="BC32" s="120"/>
      <c r="BD32" s="120"/>
      <c r="BS32" s="91"/>
      <c r="BT32" s="87"/>
      <c r="BU32" s="87"/>
      <c r="BV32" s="87"/>
      <c r="BW32" s="87"/>
      <c r="BX32" s="87"/>
      <c r="BY32" s="87"/>
      <c r="BZ32" s="87"/>
      <c r="CA32" s="87"/>
      <c r="CB32" s="87"/>
      <c r="CC32" s="87"/>
      <c r="CD32" s="87"/>
      <c r="CE32" s="87"/>
      <c r="CF32" s="87"/>
      <c r="CG32" s="4"/>
    </row>
    <row r="33" spans="1:85" ht="18" customHeight="1">
      <c r="A33" s="15"/>
      <c r="B33" s="18"/>
      <c r="C33" s="100"/>
      <c r="D33" s="101"/>
      <c r="E33" s="102"/>
      <c r="F33" s="102"/>
      <c r="G33" s="101"/>
      <c r="H33" s="103"/>
      <c r="I33" s="103"/>
      <c r="J33" s="103"/>
      <c r="K33" s="95"/>
      <c r="L33" s="95"/>
      <c r="M33" s="95"/>
      <c r="N33" s="101"/>
      <c r="O33" s="100"/>
      <c r="P33" s="101"/>
      <c r="Q33" s="101"/>
      <c r="R33" s="104"/>
      <c r="S33" s="104"/>
      <c r="T33" s="104"/>
      <c r="U33" s="104"/>
      <c r="V33" s="95"/>
      <c r="W33" s="95"/>
      <c r="X33" s="95"/>
      <c r="Y33" s="104"/>
      <c r="Z33" s="104"/>
      <c r="AA33" s="104"/>
      <c r="AB33" s="104"/>
      <c r="AC33" s="105"/>
      <c r="AD33" s="105"/>
      <c r="AE33" s="105"/>
      <c r="AF33" s="105"/>
      <c r="AG33" s="105"/>
      <c r="AH33" s="105"/>
      <c r="AI33" s="105"/>
      <c r="AJ33" s="105"/>
      <c r="AK33" s="120"/>
      <c r="AL33" s="120"/>
      <c r="AM33" s="120"/>
      <c r="AN33" s="120"/>
      <c r="AO33" s="123">
        <f>IF(AO29&gt;0,AO29,"")</f>
        <v>92</v>
      </c>
      <c r="AP33" s="123">
        <f>IF(AP29&gt;0,AP29,"")</f>
        <v>144</v>
      </c>
      <c r="AQ33" s="137"/>
      <c r="AR33" s="137"/>
      <c r="AS33" s="149"/>
      <c r="AT33" s="149"/>
      <c r="AU33" s="120"/>
      <c r="AV33" s="120"/>
      <c r="AW33" s="120"/>
      <c r="AX33" s="120"/>
      <c r="AY33" s="120"/>
      <c r="AZ33" s="120"/>
      <c r="BA33" s="120"/>
      <c r="BB33" s="120"/>
      <c r="BC33" s="120"/>
      <c r="BD33" s="120"/>
      <c r="BS33" s="91"/>
      <c r="BT33" s="87"/>
      <c r="BU33" s="87"/>
      <c r="BV33" s="87"/>
      <c r="BW33" s="87"/>
      <c r="BX33" s="87"/>
      <c r="BY33" s="87"/>
      <c r="BZ33" s="87"/>
      <c r="CA33" s="87"/>
      <c r="CB33" s="87"/>
      <c r="CC33" s="87"/>
      <c r="CD33" s="87"/>
      <c r="CE33" s="87"/>
      <c r="CF33" s="87"/>
      <c r="CG33" s="4"/>
    </row>
    <row r="34" spans="1:85" ht="18" customHeight="1">
      <c r="A34" s="16"/>
      <c r="B34" s="16"/>
      <c r="C34" s="106"/>
      <c r="D34" s="106"/>
      <c r="E34" s="107"/>
      <c r="F34" s="107"/>
      <c r="G34" s="108"/>
      <c r="H34" s="109"/>
      <c r="I34" s="109"/>
      <c r="J34" s="109"/>
      <c r="K34" s="95"/>
      <c r="L34" s="95"/>
      <c r="M34" s="95"/>
      <c r="N34" s="106"/>
      <c r="O34" s="106"/>
      <c r="P34" s="108"/>
      <c r="Q34" s="108"/>
      <c r="R34" s="110"/>
      <c r="S34" s="111"/>
      <c r="T34" s="111"/>
      <c r="U34" s="111"/>
      <c r="V34" s="95"/>
      <c r="W34" s="95"/>
      <c r="X34" s="95"/>
      <c r="Y34" s="111"/>
      <c r="Z34" s="111"/>
      <c r="AA34" s="111"/>
      <c r="AB34" s="111"/>
      <c r="AC34" s="105"/>
      <c r="AD34" s="105"/>
      <c r="AE34" s="105"/>
      <c r="AF34" s="105"/>
      <c r="AG34" s="105"/>
      <c r="AH34" s="105"/>
      <c r="AI34" s="105"/>
      <c r="AJ34" s="105"/>
      <c r="AK34" s="120"/>
      <c r="AL34" s="120"/>
      <c r="AM34" s="120"/>
      <c r="AN34" s="120"/>
      <c r="AO34" s="120"/>
      <c r="AP34" s="137"/>
      <c r="AQ34" s="137"/>
      <c r="AR34" s="137"/>
      <c r="AS34" s="149"/>
      <c r="AT34" s="149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S34" s="91"/>
      <c r="BT34" s="87"/>
      <c r="BU34" s="87"/>
      <c r="BV34" s="87"/>
      <c r="BW34" s="87"/>
      <c r="BX34" s="87"/>
      <c r="BY34" s="87"/>
      <c r="BZ34" s="87"/>
      <c r="CA34" s="87"/>
      <c r="CB34" s="87"/>
      <c r="CC34" s="87"/>
      <c r="CD34" s="87"/>
      <c r="CE34" s="87"/>
      <c r="CF34" s="87"/>
      <c r="CG34" s="4"/>
    </row>
    <row r="35" spans="1:85" ht="18" customHeight="1">
      <c r="A35" s="16"/>
      <c r="B35" s="16"/>
      <c r="C35" s="106"/>
      <c r="D35" s="106"/>
      <c r="E35" s="107"/>
      <c r="F35" s="107"/>
      <c r="G35" s="108"/>
      <c r="H35" s="109"/>
      <c r="I35" s="109"/>
      <c r="J35" s="109"/>
      <c r="K35" s="95"/>
      <c r="L35" s="95"/>
      <c r="M35" s="95"/>
      <c r="N35" s="106"/>
      <c r="O35" s="106"/>
      <c r="P35" s="108"/>
      <c r="Q35" s="108"/>
      <c r="R35" s="110"/>
      <c r="S35" s="111"/>
      <c r="T35" s="111"/>
      <c r="U35" s="111"/>
      <c r="V35" s="95"/>
      <c r="W35" s="95"/>
      <c r="X35" s="95"/>
      <c r="Y35" s="111"/>
      <c r="Z35" s="111"/>
      <c r="AA35" s="111"/>
      <c r="AB35" s="111"/>
      <c r="AC35" s="105"/>
      <c r="AD35" s="105"/>
      <c r="AE35" s="105"/>
      <c r="AF35" s="105"/>
      <c r="AG35" s="105"/>
      <c r="AH35" s="105"/>
      <c r="AI35" s="105"/>
      <c r="AJ35" s="105"/>
      <c r="AK35" s="120"/>
      <c r="AL35" s="150"/>
      <c r="AM35" s="120"/>
      <c r="AN35" s="120"/>
      <c r="AO35" s="120"/>
      <c r="AP35" s="137"/>
      <c r="AQ35" s="137"/>
      <c r="AR35" s="137"/>
      <c r="AS35" s="149"/>
      <c r="AT35" s="149"/>
      <c r="AU35" s="120"/>
      <c r="AV35" s="120"/>
      <c r="AW35" s="120"/>
      <c r="AX35" s="120"/>
      <c r="AY35" s="120"/>
      <c r="AZ35" s="120"/>
      <c r="BA35" s="120"/>
      <c r="BB35" s="120"/>
      <c r="BC35" s="120"/>
      <c r="BD35" s="120"/>
      <c r="BS35" s="91"/>
      <c r="BT35" s="87"/>
      <c r="BU35" s="87"/>
      <c r="BV35" s="87"/>
      <c r="BW35" s="87"/>
      <c r="BX35" s="87"/>
      <c r="BY35" s="87"/>
      <c r="BZ35" s="87"/>
      <c r="CA35" s="87"/>
      <c r="CB35" s="87"/>
      <c r="CC35" s="87"/>
      <c r="CD35" s="87"/>
      <c r="CE35" s="87"/>
      <c r="CF35" s="87"/>
      <c r="CG35" s="4"/>
    </row>
    <row r="36" spans="1:85" s="5" customFormat="1" ht="18" customHeight="1">
      <c r="A36" s="64"/>
      <c r="B36" s="65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3"/>
      <c r="P36" s="113"/>
      <c r="Q36" s="114"/>
      <c r="R36" s="113"/>
      <c r="S36" s="113"/>
      <c r="T36" s="113"/>
      <c r="U36" s="113"/>
      <c r="V36" s="98"/>
      <c r="W36" s="98"/>
      <c r="X36" s="98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51"/>
      <c r="AL36" s="150"/>
      <c r="AM36" s="120"/>
      <c r="AN36" s="120"/>
      <c r="AO36" s="152"/>
      <c r="AP36" s="153"/>
      <c r="AQ36" s="137"/>
      <c r="AR36" s="151"/>
      <c r="AS36" s="149"/>
      <c r="AT36" s="149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4"/>
      <c r="BF36" s="155"/>
      <c r="BG36" s="98"/>
      <c r="BH36" s="98"/>
      <c r="BI36" s="98"/>
      <c r="BJ36" s="98"/>
      <c r="BK36" s="98"/>
      <c r="BL36" s="98"/>
      <c r="BM36" s="98"/>
      <c r="BN36" s="98"/>
      <c r="BO36" s="98"/>
      <c r="BP36" s="98"/>
      <c r="BQ36" s="98"/>
      <c r="BR36" s="98"/>
      <c r="BS36" s="94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84"/>
    </row>
    <row r="37" spans="1:85" ht="18" customHeight="1">
      <c r="A37" s="66"/>
      <c r="B37" s="12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1"/>
      <c r="S37" s="111"/>
      <c r="T37" s="111"/>
      <c r="U37" s="111"/>
      <c r="V37" s="111"/>
      <c r="W37" s="111"/>
      <c r="X37" s="111"/>
      <c r="Y37" s="111"/>
      <c r="Z37" s="111"/>
      <c r="AA37" s="111"/>
      <c r="AB37" s="111"/>
      <c r="AC37" s="111"/>
      <c r="AD37" s="111"/>
      <c r="AE37" s="111"/>
      <c r="AF37" s="111"/>
      <c r="AG37" s="111"/>
      <c r="AH37" s="111"/>
      <c r="AI37" s="111"/>
      <c r="AJ37" s="111"/>
      <c r="AK37" s="120"/>
      <c r="AL37" s="148"/>
      <c r="AM37" s="156" t="s">
        <v>59</v>
      </c>
      <c r="AN37" s="156" t="s">
        <v>26</v>
      </c>
      <c r="AO37" s="133"/>
      <c r="AP37" s="157"/>
      <c r="AQ37" s="156" t="s">
        <v>59</v>
      </c>
      <c r="AR37" s="156" t="s">
        <v>26</v>
      </c>
      <c r="AS37" s="133"/>
      <c r="AT37" s="120"/>
      <c r="AU37" s="156" t="s">
        <v>59</v>
      </c>
      <c r="AV37" s="156" t="s">
        <v>26</v>
      </c>
      <c r="AW37" s="133"/>
      <c r="AX37" s="120"/>
      <c r="AY37" s="156" t="s">
        <v>59</v>
      </c>
      <c r="AZ37" s="156" t="s">
        <v>26</v>
      </c>
      <c r="BA37" s="133"/>
      <c r="BB37" s="120"/>
      <c r="BC37" s="120"/>
      <c r="BD37" s="120"/>
      <c r="BS37" s="91"/>
      <c r="BT37" s="87"/>
      <c r="BU37" s="87"/>
      <c r="BV37" s="87"/>
      <c r="BW37" s="87"/>
      <c r="BX37" s="87"/>
      <c r="BY37" s="87"/>
      <c r="BZ37" s="87"/>
      <c r="CA37" s="87"/>
      <c r="CB37" s="87"/>
      <c r="CC37" s="87"/>
      <c r="CD37" s="87"/>
      <c r="CE37" s="87"/>
      <c r="CF37" s="87"/>
      <c r="CG37" s="4"/>
    </row>
    <row r="38" spans="1:85" ht="18" customHeight="1">
      <c r="A38" s="12"/>
      <c r="B38" s="12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1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  <c r="AC38" s="111"/>
      <c r="AD38" s="111"/>
      <c r="AE38" s="111"/>
      <c r="AF38" s="111"/>
      <c r="AG38" s="111"/>
      <c r="AH38" s="111"/>
      <c r="AI38" s="111"/>
      <c r="AJ38" s="111"/>
      <c r="AK38" s="120"/>
      <c r="AL38" s="158" t="s">
        <v>43</v>
      </c>
      <c r="AM38" s="122" t="s">
        <v>81</v>
      </c>
      <c r="AN38" s="122">
        <v>10</v>
      </c>
      <c r="AO38" s="123"/>
      <c r="AP38" s="158" t="s">
        <v>49</v>
      </c>
      <c r="AQ38" s="122" t="s">
        <v>82</v>
      </c>
      <c r="AR38" s="122">
        <v>15</v>
      </c>
      <c r="AS38" s="123"/>
      <c r="AT38" s="133" t="s">
        <v>53</v>
      </c>
      <c r="AU38" s="123" t="s">
        <v>87</v>
      </c>
      <c r="AV38" s="123">
        <v>40</v>
      </c>
      <c r="AW38" s="123"/>
      <c r="AX38" s="133" t="s">
        <v>56</v>
      </c>
      <c r="AY38" s="123" t="s">
        <v>90</v>
      </c>
      <c r="AZ38" s="123">
        <v>50</v>
      </c>
      <c r="BA38" s="123"/>
      <c r="BB38" s="120"/>
      <c r="BC38" s="120"/>
      <c r="BD38" s="120"/>
      <c r="BS38" s="91"/>
      <c r="BT38" s="87"/>
      <c r="BU38" s="87"/>
      <c r="BV38" s="87"/>
      <c r="BW38" s="87"/>
      <c r="BX38" s="87"/>
      <c r="BY38" s="87"/>
      <c r="BZ38" s="87"/>
      <c r="CA38" s="87"/>
      <c r="CB38" s="87"/>
      <c r="CC38" s="87"/>
      <c r="CD38" s="87"/>
      <c r="CE38" s="87"/>
      <c r="CF38" s="87"/>
      <c r="CG38" s="4"/>
    </row>
    <row r="39" spans="1:85" ht="18" customHeight="1">
      <c r="A39" s="12"/>
      <c r="B39" s="12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1"/>
      <c r="S39" s="111"/>
      <c r="T39" s="111"/>
      <c r="U39" s="111"/>
      <c r="V39" s="111"/>
      <c r="W39" s="111"/>
      <c r="X39" s="111"/>
      <c r="Y39" s="111"/>
      <c r="Z39" s="111"/>
      <c r="AA39" s="111"/>
      <c r="AB39" s="111"/>
      <c r="AC39" s="111"/>
      <c r="AD39" s="111"/>
      <c r="AE39" s="111"/>
      <c r="AF39" s="111"/>
      <c r="AG39" s="111"/>
      <c r="AH39" s="111"/>
      <c r="AI39" s="111"/>
      <c r="AJ39" s="111"/>
      <c r="AK39" s="120"/>
      <c r="AL39" s="158" t="s">
        <v>44</v>
      </c>
      <c r="AM39" s="122" t="s">
        <v>82</v>
      </c>
      <c r="AN39" s="122">
        <v>15</v>
      </c>
      <c r="AO39" s="123"/>
      <c r="AP39" s="158" t="s">
        <v>50</v>
      </c>
      <c r="AQ39" s="122" t="s">
        <v>85</v>
      </c>
      <c r="AR39" s="122">
        <v>15</v>
      </c>
      <c r="AS39" s="123"/>
      <c r="AT39" s="133" t="s">
        <v>54</v>
      </c>
      <c r="AU39" s="123" t="s">
        <v>88</v>
      </c>
      <c r="AV39" s="123">
        <v>40</v>
      </c>
      <c r="AW39" s="123"/>
      <c r="AX39" s="133" t="s">
        <v>57</v>
      </c>
      <c r="AY39" s="123" t="s">
        <v>91</v>
      </c>
      <c r="AZ39" s="123">
        <v>40</v>
      </c>
      <c r="BA39" s="123"/>
      <c r="BB39" s="120"/>
      <c r="BC39" s="120"/>
      <c r="BD39" s="120"/>
      <c r="BS39" s="91"/>
      <c r="BT39" s="87"/>
      <c r="BU39" s="87"/>
      <c r="BV39" s="87"/>
      <c r="BW39" s="87"/>
      <c r="BX39" s="87"/>
      <c r="BY39" s="87"/>
      <c r="BZ39" s="87"/>
      <c r="CA39" s="87"/>
      <c r="CB39" s="87"/>
      <c r="CC39" s="87"/>
      <c r="CD39" s="87"/>
      <c r="CE39" s="87"/>
      <c r="CF39" s="87"/>
      <c r="CG39" s="4"/>
    </row>
    <row r="40" spans="1:85" ht="18" customHeight="1">
      <c r="A40" s="67"/>
      <c r="B40" s="10"/>
      <c r="C40" s="111"/>
      <c r="D40" s="111"/>
      <c r="E40" s="111"/>
      <c r="F40" s="111"/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AG40" s="111"/>
      <c r="AH40" s="111"/>
      <c r="AI40" s="111"/>
      <c r="AJ40" s="111"/>
      <c r="AK40" s="120"/>
      <c r="AL40" s="158" t="s">
        <v>45</v>
      </c>
      <c r="AM40" s="122" t="s">
        <v>83</v>
      </c>
      <c r="AN40" s="122">
        <v>20</v>
      </c>
      <c r="AO40" s="123"/>
      <c r="AP40" s="158" t="s">
        <v>51</v>
      </c>
      <c r="AQ40" s="122" t="s">
        <v>86</v>
      </c>
      <c r="AR40" s="122">
        <v>20</v>
      </c>
      <c r="AS40" s="123"/>
      <c r="AT40" s="133" t="s">
        <v>55</v>
      </c>
      <c r="AU40" s="123" t="s">
        <v>89</v>
      </c>
      <c r="AV40" s="123">
        <v>40</v>
      </c>
      <c r="AW40" s="123"/>
      <c r="AX40" s="133" t="s">
        <v>58</v>
      </c>
      <c r="AY40" s="123" t="s">
        <v>89</v>
      </c>
      <c r="AZ40" s="123">
        <v>40</v>
      </c>
      <c r="BA40" s="123"/>
      <c r="BB40" s="120"/>
      <c r="BC40" s="120"/>
      <c r="BD40" s="120"/>
      <c r="BS40" s="91"/>
      <c r="BT40" s="87"/>
      <c r="BU40" s="87"/>
      <c r="BV40" s="87"/>
      <c r="BW40" s="87"/>
      <c r="BX40" s="87"/>
      <c r="BY40" s="87"/>
      <c r="BZ40" s="87"/>
      <c r="CA40" s="87"/>
      <c r="CB40" s="87"/>
      <c r="CC40" s="87"/>
      <c r="CD40" s="87"/>
      <c r="CE40" s="87"/>
      <c r="CF40" s="87"/>
      <c r="CG40" s="4"/>
    </row>
    <row r="41" spans="1:85" ht="18" customHeight="1">
      <c r="A41" s="67"/>
      <c r="B41" s="10"/>
      <c r="C41" s="111"/>
      <c r="D41" s="111"/>
      <c r="E41" s="111"/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6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20"/>
      <c r="AL41" s="158" t="s">
        <v>46</v>
      </c>
      <c r="AM41" s="122" t="s">
        <v>104</v>
      </c>
      <c r="AN41" s="122">
        <v>20</v>
      </c>
      <c r="AO41" s="123"/>
      <c r="AP41" s="158" t="s">
        <v>52</v>
      </c>
      <c r="AQ41" s="122" t="s">
        <v>105</v>
      </c>
      <c r="AR41" s="122">
        <v>20</v>
      </c>
      <c r="AS41" s="123"/>
      <c r="AT41" s="123"/>
      <c r="AU41" s="123"/>
      <c r="AV41" s="123"/>
      <c r="AW41" s="123"/>
      <c r="AX41" s="123"/>
      <c r="AY41" s="120"/>
      <c r="AZ41" s="123"/>
      <c r="BA41" s="120"/>
      <c r="BB41" s="120"/>
      <c r="BC41" s="120"/>
      <c r="BD41" s="120"/>
      <c r="BS41" s="91"/>
      <c r="BT41" s="87"/>
      <c r="BU41" s="87"/>
      <c r="BV41" s="87"/>
      <c r="BW41" s="87"/>
      <c r="BX41" s="87"/>
      <c r="BY41" s="87"/>
      <c r="BZ41" s="87"/>
      <c r="CA41" s="87"/>
      <c r="CB41" s="87"/>
      <c r="CC41" s="87"/>
      <c r="CD41" s="87"/>
      <c r="CE41" s="87"/>
      <c r="CF41" s="87"/>
      <c r="CG41" s="4"/>
    </row>
    <row r="42" spans="1:85" ht="18" customHeight="1">
      <c r="A42" s="67"/>
      <c r="B42" s="10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6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20"/>
      <c r="AL42" s="158" t="s">
        <v>47</v>
      </c>
      <c r="AM42" s="122" t="s">
        <v>106</v>
      </c>
      <c r="AN42" s="122">
        <v>20</v>
      </c>
      <c r="AO42" s="123"/>
      <c r="AP42" s="122"/>
      <c r="AQ42" s="122"/>
      <c r="AR42" s="123"/>
      <c r="AS42" s="123"/>
      <c r="AT42" s="123"/>
      <c r="AU42" s="123"/>
      <c r="AV42" s="123"/>
      <c r="AW42" s="120"/>
      <c r="AX42" s="123"/>
      <c r="AY42" s="120"/>
      <c r="AZ42" s="123"/>
      <c r="BA42" s="120"/>
      <c r="BB42" s="120"/>
      <c r="BC42" s="120"/>
      <c r="BD42" s="120"/>
      <c r="BS42" s="91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4"/>
    </row>
    <row r="43" spans="1:85" ht="18" customHeight="1">
      <c r="A43" s="67"/>
      <c r="B43" s="10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6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20"/>
      <c r="AL43" s="158" t="s">
        <v>48</v>
      </c>
      <c r="AM43" s="122" t="s">
        <v>84</v>
      </c>
      <c r="AN43" s="122">
        <v>30</v>
      </c>
      <c r="AO43" s="123"/>
      <c r="AP43" s="122"/>
      <c r="AQ43" s="122"/>
      <c r="AR43" s="123"/>
      <c r="AS43" s="123"/>
      <c r="AT43" s="123"/>
      <c r="AU43" s="123"/>
      <c r="AV43" s="123"/>
      <c r="AW43" s="120"/>
      <c r="AX43" s="123"/>
      <c r="AY43" s="120"/>
      <c r="AZ43" s="123"/>
      <c r="BA43" s="120"/>
      <c r="BB43" s="120"/>
      <c r="BC43" s="120"/>
      <c r="BD43" s="120"/>
      <c r="BS43" s="91"/>
      <c r="BT43" s="87"/>
      <c r="BU43" s="87"/>
      <c r="BV43" s="87"/>
      <c r="BW43" s="87"/>
      <c r="BX43" s="87"/>
      <c r="BY43" s="87"/>
      <c r="BZ43" s="87"/>
      <c r="CA43" s="87"/>
      <c r="CB43" s="87"/>
      <c r="CC43" s="87"/>
      <c r="CD43" s="87"/>
      <c r="CE43" s="87"/>
      <c r="CF43" s="87"/>
      <c r="CG43" s="4"/>
    </row>
    <row r="44" spans="1:85" ht="18" customHeight="1">
      <c r="A44" s="10"/>
      <c r="B44" s="10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7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20"/>
      <c r="AL44" s="128" t="b">
        <f>AND(C11="")</f>
        <v>1</v>
      </c>
      <c r="AM44" s="128" t="b">
        <f>AND(H11="")</f>
        <v>1</v>
      </c>
      <c r="AN44" s="128" t="str">
        <f t="shared" ref="AN44:AN49" si="6">IF(AND(AL44=FALSE,AM44=FALSE),AM38,"")</f>
        <v/>
      </c>
      <c r="AO44" s="128" t="str">
        <f t="shared" ref="AO44:AO49" si="7">IF(AND(AL44=FALSE,AM44=FALSE),AN38,"")</f>
        <v/>
      </c>
      <c r="AP44" s="128" t="b">
        <f>AND(C13="")</f>
        <v>1</v>
      </c>
      <c r="AQ44" s="128" t="b">
        <f>AND(H11="")</f>
        <v>1</v>
      </c>
      <c r="AR44" s="120" t="str">
        <f>IF(AND(AP44=FALSE,AQ44=FALSE),AQ38,"")</f>
        <v/>
      </c>
      <c r="AS44" s="120" t="str">
        <f>IF(AND(AP44=FALSE,AQ44=FALSE),AR38,"")</f>
        <v/>
      </c>
      <c r="AT44" s="128" t="b">
        <f>AND(C15="")</f>
        <v>0</v>
      </c>
      <c r="AU44" s="128" t="b">
        <f>AND(H11="")</f>
        <v>1</v>
      </c>
      <c r="AV44" s="120" t="str">
        <f>IF(AND(AT44=FALSE,AU44=FALSE),AU38,"")</f>
        <v/>
      </c>
      <c r="AW44" s="120" t="str">
        <f>IF(AND(AT44=FALSE,AU44=FALSE),AV38,"")</f>
        <v/>
      </c>
      <c r="AX44" s="128" t="b">
        <f>AND(C15="")</f>
        <v>0</v>
      </c>
      <c r="AY44" s="128" t="b">
        <f>AND(H15="")</f>
        <v>1</v>
      </c>
      <c r="AZ44" s="120" t="str">
        <f>IF(AND(AX44=FALSE,AY44=FALSE),AY38,"")</f>
        <v/>
      </c>
      <c r="BA44" s="120" t="str">
        <f>IF(AND(AX44=FALSE,AY44=FALSE),AZ38,"")</f>
        <v/>
      </c>
      <c r="BB44" s="120"/>
      <c r="BC44" s="120"/>
      <c r="BD44" s="120"/>
      <c r="BS44" s="91"/>
      <c r="BT44" s="87"/>
      <c r="BU44" s="87"/>
      <c r="BV44" s="87"/>
      <c r="BW44" s="87"/>
      <c r="BX44" s="87"/>
      <c r="BY44" s="87"/>
      <c r="BZ44" s="87"/>
      <c r="CA44" s="87"/>
      <c r="CB44" s="87"/>
      <c r="CC44" s="87"/>
      <c r="CD44" s="87"/>
      <c r="CE44" s="87"/>
      <c r="CF44" s="87"/>
      <c r="CG44" s="4"/>
    </row>
    <row r="45" spans="1:85" ht="18" customHeight="1">
      <c r="A45" s="10"/>
      <c r="B45" s="10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20"/>
      <c r="AL45" s="128" t="b">
        <f>AND(C11="")</f>
        <v>1</v>
      </c>
      <c r="AM45" s="128" t="b">
        <f>AND(J11="")</f>
        <v>0</v>
      </c>
      <c r="AN45" s="128" t="str">
        <f t="shared" si="6"/>
        <v/>
      </c>
      <c r="AO45" s="128" t="str">
        <f t="shared" si="7"/>
        <v/>
      </c>
      <c r="AP45" s="128" t="b">
        <f>AND(C13="")</f>
        <v>1</v>
      </c>
      <c r="AQ45" s="128" t="b">
        <f>AND(J11="")</f>
        <v>0</v>
      </c>
      <c r="AR45" s="120" t="str">
        <f>IF(AND(AP45=FALSE,AQ45=FALSE),AQ39,"")</f>
        <v/>
      </c>
      <c r="AS45" s="120" t="str">
        <f>IF(AND(AP45=FALSE,AQ45=FALSE),AR39,"")</f>
        <v/>
      </c>
      <c r="AT45" s="128" t="b">
        <f>AND(C15="")</f>
        <v>0</v>
      </c>
      <c r="AU45" s="128" t="b">
        <f>AND(J11="")</f>
        <v>0</v>
      </c>
      <c r="AV45" s="120" t="str">
        <f>IF(AND(AT45=FALSE,AU45=FALSE),AU39,"")</f>
        <v>30 / 40</v>
      </c>
      <c r="AW45" s="120">
        <f>IF(AND(AT45=FALSE,AU45=FALSE),AV39,"")</f>
        <v>40</v>
      </c>
      <c r="AX45" s="128" t="b">
        <f>AND(C15="")</f>
        <v>0</v>
      </c>
      <c r="AY45" s="128" t="b">
        <f>AND(J15="")</f>
        <v>1</v>
      </c>
      <c r="AZ45" s="120" t="str">
        <f>IF(AND(AX45=FALSE,AY45=FALSE),AY39,"")</f>
        <v/>
      </c>
      <c r="BA45" s="120" t="str">
        <f>IF(AND(AX45=FALSE,AY45=FALSE),AZ39,"")</f>
        <v/>
      </c>
      <c r="BB45" s="120"/>
      <c r="BC45" s="120"/>
      <c r="BD45" s="120"/>
      <c r="BS45" s="91"/>
      <c r="BT45" s="87"/>
      <c r="BU45" s="87"/>
      <c r="BV45" s="87"/>
      <c r="BW45" s="87"/>
      <c r="BX45" s="87"/>
      <c r="BY45" s="87"/>
      <c r="BZ45" s="87"/>
      <c r="CA45" s="87"/>
      <c r="CB45" s="87"/>
      <c r="CC45" s="87"/>
      <c r="CD45" s="87"/>
      <c r="CE45" s="87"/>
      <c r="CF45" s="87"/>
      <c r="CG45" s="4"/>
    </row>
    <row r="46" spans="1:85" ht="18" customHeight="1">
      <c r="A46" s="10"/>
      <c r="B46" s="10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20"/>
      <c r="AL46" s="128" t="b">
        <f>AND(C11="")</f>
        <v>1</v>
      </c>
      <c r="AM46" s="128" t="b">
        <f>AND(L11="")</f>
        <v>1</v>
      </c>
      <c r="AN46" s="128" t="str">
        <f t="shared" si="6"/>
        <v/>
      </c>
      <c r="AO46" s="128" t="str">
        <f t="shared" si="7"/>
        <v/>
      </c>
      <c r="AP46" s="128" t="b">
        <f>AND(C13="")</f>
        <v>1</v>
      </c>
      <c r="AQ46" s="128" t="b">
        <f>AND(L11="")</f>
        <v>1</v>
      </c>
      <c r="AR46" s="120" t="str">
        <f>IF(AND(AP46=FALSE,AQ46=FALSE),AQ40,"")</f>
        <v/>
      </c>
      <c r="AS46" s="120" t="str">
        <f>IF(AND(AP46=FALSE,AQ46=FALSE),AR40,"")</f>
        <v/>
      </c>
      <c r="AT46" s="128" t="b">
        <f>AND(C15="")</f>
        <v>0</v>
      </c>
      <c r="AU46" s="128" t="b">
        <f>AND(L11="")</f>
        <v>1</v>
      </c>
      <c r="AV46" s="120" t="str">
        <f>IF(AND(AT46=FALSE,AU46=FALSE),AU40,"")</f>
        <v/>
      </c>
      <c r="AW46" s="120" t="str">
        <f>IF(AND(AT46=FALSE,AU46=FALSE),AV40,"")</f>
        <v/>
      </c>
      <c r="AX46" s="128" t="b">
        <f>AND(C15="")</f>
        <v>0</v>
      </c>
      <c r="AY46" s="128" t="b">
        <f>AND(L15="")</f>
        <v>1</v>
      </c>
      <c r="AZ46" s="120" t="str">
        <f>IF(AND(AX46=FALSE,AY46=FALSE),AY40,"")</f>
        <v/>
      </c>
      <c r="BA46" s="120" t="str">
        <f>IF(AND(AX46=FALSE,AY46=FALSE),AZ40,"")</f>
        <v/>
      </c>
      <c r="BB46" s="120"/>
      <c r="BC46" s="120"/>
      <c r="BD46" s="120"/>
      <c r="BS46" s="91"/>
      <c r="BT46" s="87"/>
      <c r="BU46" s="87"/>
      <c r="BV46" s="87"/>
      <c r="BW46" s="87"/>
      <c r="BX46" s="87"/>
      <c r="BY46" s="87"/>
      <c r="BZ46" s="87"/>
      <c r="CA46" s="87"/>
      <c r="CB46" s="87"/>
      <c r="CC46" s="87"/>
      <c r="CD46" s="87"/>
      <c r="CE46" s="87"/>
      <c r="CF46" s="87"/>
      <c r="CG46" s="4"/>
    </row>
    <row r="47" spans="1:85" ht="18" customHeight="1">
      <c r="A47" s="10"/>
      <c r="B47" s="10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20"/>
      <c r="AL47" s="128" t="b">
        <f>AND(C11="")</f>
        <v>1</v>
      </c>
      <c r="AM47" s="128" t="b">
        <f>AND(H13="")</f>
        <v>1</v>
      </c>
      <c r="AN47" s="128" t="str">
        <f t="shared" si="6"/>
        <v/>
      </c>
      <c r="AO47" s="128" t="str">
        <f t="shared" si="7"/>
        <v/>
      </c>
      <c r="AP47" s="128" t="b">
        <f>AND(C13="")</f>
        <v>1</v>
      </c>
      <c r="AQ47" s="128" t="b">
        <f>AND(H13="")</f>
        <v>1</v>
      </c>
      <c r="AR47" s="120" t="str">
        <f>IF(AND(AP47=FALSE,AQ47=FALSE),AQ41,"")</f>
        <v/>
      </c>
      <c r="AS47" s="120" t="str">
        <f>IF(AND(AP47=FALSE,AQ47=FALSE),AR41,"")</f>
        <v/>
      </c>
      <c r="AT47" s="120"/>
      <c r="AU47" s="120"/>
      <c r="AV47" s="120">
        <f>SUM(AV44:AV46)</f>
        <v>0</v>
      </c>
      <c r="AW47" s="120">
        <f>SUM(AW44:AW46)</f>
        <v>40</v>
      </c>
      <c r="AX47" s="120"/>
      <c r="AY47" s="120"/>
      <c r="AZ47" s="120">
        <f>SUM(AZ44:AZ46)</f>
        <v>0</v>
      </c>
      <c r="BA47" s="120">
        <f>SUM(BA44:BA46)</f>
        <v>0</v>
      </c>
      <c r="BB47" s="120"/>
      <c r="BC47" s="120"/>
      <c r="BD47" s="120"/>
      <c r="BS47" s="91"/>
      <c r="BT47" s="87"/>
      <c r="BU47" s="87"/>
      <c r="BV47" s="87"/>
      <c r="BW47" s="87"/>
      <c r="BX47" s="87"/>
      <c r="BY47" s="87"/>
      <c r="BZ47" s="87"/>
      <c r="CA47" s="87"/>
      <c r="CB47" s="87"/>
      <c r="CC47" s="87"/>
      <c r="CD47" s="87"/>
      <c r="CE47" s="87"/>
      <c r="CF47" s="87"/>
      <c r="CG47" s="4"/>
    </row>
    <row r="48" spans="1:85" ht="18" customHeight="1">
      <c r="A48" s="10"/>
      <c r="B48" s="10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20"/>
      <c r="AL48" s="128" t="b">
        <f>AND(C11="")</f>
        <v>1</v>
      </c>
      <c r="AM48" s="128" t="b">
        <f>AND(J13="")</f>
        <v>1</v>
      </c>
      <c r="AN48" s="128" t="str">
        <f t="shared" si="6"/>
        <v/>
      </c>
      <c r="AO48" s="128" t="str">
        <f t="shared" si="7"/>
        <v/>
      </c>
      <c r="AP48" s="123"/>
      <c r="AQ48" s="123"/>
      <c r="AR48" s="120">
        <f>SUM(AR44:AR47)</f>
        <v>0</v>
      </c>
      <c r="AS48" s="120">
        <f>SUM(AS44:AS47)</f>
        <v>0</v>
      </c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S48" s="91"/>
      <c r="BT48" s="87"/>
      <c r="BU48" s="87"/>
      <c r="BV48" s="87"/>
      <c r="BW48" s="87"/>
      <c r="BX48" s="87"/>
      <c r="BY48" s="87"/>
      <c r="BZ48" s="87"/>
      <c r="CA48" s="87"/>
      <c r="CB48" s="87"/>
      <c r="CC48" s="87"/>
      <c r="CD48" s="87"/>
      <c r="CE48" s="87"/>
      <c r="CF48" s="87"/>
      <c r="CG48" s="4"/>
    </row>
    <row r="49" spans="1:85" ht="18" customHeight="1">
      <c r="A49" s="10"/>
      <c r="B49" s="10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20"/>
      <c r="AL49" s="128" t="b">
        <f>AND(C11="")</f>
        <v>1</v>
      </c>
      <c r="AM49" s="128" t="b">
        <f>AND(L13="")</f>
        <v>1</v>
      </c>
      <c r="AN49" s="128" t="str">
        <f t="shared" si="6"/>
        <v/>
      </c>
      <c r="AO49" s="128" t="str">
        <f t="shared" si="7"/>
        <v/>
      </c>
      <c r="AP49" s="123"/>
      <c r="AQ49" s="123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S49" s="91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4"/>
    </row>
    <row r="50" spans="1:85" ht="18" customHeight="1">
      <c r="A50" s="6"/>
      <c r="B50" s="68"/>
      <c r="C50" s="95"/>
      <c r="D50" s="111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120"/>
      <c r="AL50" s="123"/>
      <c r="AM50" s="123"/>
      <c r="AN50" s="120">
        <f>SUM(AN44:AN49)</f>
        <v>0</v>
      </c>
      <c r="AO50" s="120">
        <f>SUM(AO44:AO49)</f>
        <v>0</v>
      </c>
      <c r="AP50" s="123"/>
      <c r="AQ50" s="123"/>
      <c r="AR50" s="133"/>
      <c r="AS50" s="120"/>
      <c r="AT50" s="120"/>
      <c r="AU50" s="120"/>
      <c r="AV50" s="133"/>
      <c r="AW50" s="120"/>
      <c r="AX50" s="120"/>
      <c r="AY50" s="120"/>
      <c r="AZ50" s="133"/>
      <c r="BA50" s="120"/>
      <c r="BB50" s="120"/>
      <c r="BC50" s="120"/>
      <c r="BD50" s="120"/>
      <c r="BS50" s="91"/>
      <c r="BT50" s="87"/>
      <c r="BU50" s="87"/>
      <c r="BV50" s="87"/>
      <c r="BW50" s="87"/>
      <c r="BX50" s="87"/>
      <c r="BY50" s="87"/>
      <c r="BZ50" s="87"/>
      <c r="CA50" s="87"/>
      <c r="CB50" s="87"/>
      <c r="CC50" s="87"/>
      <c r="CD50" s="87"/>
      <c r="CE50" s="87"/>
      <c r="CF50" s="87"/>
      <c r="CG50" s="4"/>
    </row>
    <row r="51" spans="1:85" ht="18" customHeight="1">
      <c r="B51" s="11"/>
      <c r="C51" s="95"/>
      <c r="D51" s="111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120"/>
      <c r="AL51" s="120"/>
      <c r="AM51" s="120"/>
      <c r="AN51" s="120">
        <f>SUM(AN50,AR48,AV47,AZ47)</f>
        <v>0</v>
      </c>
      <c r="AO51" s="120">
        <f>SUM(AO50,AS48,AW47,BA47)</f>
        <v>40</v>
      </c>
      <c r="AP51" s="120"/>
      <c r="AQ51" s="120"/>
      <c r="AR51" s="123"/>
      <c r="AS51" s="120"/>
      <c r="AT51" s="120"/>
      <c r="AU51" s="120"/>
      <c r="AV51" s="123"/>
      <c r="AW51" s="120"/>
      <c r="AX51" s="120"/>
      <c r="AY51" s="120"/>
      <c r="AZ51" s="123"/>
      <c r="BA51" s="120"/>
      <c r="BB51" s="120"/>
      <c r="BC51" s="120"/>
      <c r="BD51" s="120"/>
      <c r="BS51" s="91"/>
      <c r="BT51" s="87"/>
      <c r="BU51" s="87"/>
      <c r="BV51" s="87"/>
      <c r="BW51" s="87"/>
      <c r="BX51" s="87"/>
      <c r="BY51" s="87"/>
      <c r="BZ51" s="87"/>
      <c r="CA51" s="87"/>
      <c r="CB51" s="87"/>
      <c r="CC51" s="87"/>
      <c r="CD51" s="87"/>
      <c r="CE51" s="87"/>
      <c r="CF51" s="87"/>
      <c r="CG51" s="4"/>
    </row>
    <row r="52" spans="1:85" ht="18" customHeight="1">
      <c r="B52" s="11"/>
      <c r="C52" s="95"/>
      <c r="D52" s="111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120"/>
      <c r="AL52" s="120"/>
      <c r="AM52" s="120"/>
      <c r="AN52" s="120"/>
      <c r="AO52" s="120"/>
      <c r="AP52" s="120"/>
      <c r="AQ52" s="120"/>
      <c r="AR52" s="123"/>
      <c r="AS52" s="120"/>
      <c r="AT52" s="120"/>
      <c r="AU52" s="120"/>
      <c r="AV52" s="123"/>
      <c r="AW52" s="120"/>
      <c r="AX52" s="120"/>
      <c r="AY52" s="120"/>
      <c r="AZ52" s="123"/>
      <c r="BA52" s="120"/>
      <c r="BB52" s="120"/>
      <c r="BC52" s="120"/>
      <c r="BD52" s="120"/>
      <c r="BS52" s="91"/>
      <c r="BT52" s="87"/>
      <c r="BU52" s="87"/>
      <c r="BV52" s="87"/>
      <c r="BW52" s="87"/>
      <c r="BX52" s="87"/>
      <c r="BY52" s="87"/>
      <c r="BZ52" s="87"/>
      <c r="CA52" s="87"/>
      <c r="CB52" s="87"/>
      <c r="CC52" s="87"/>
      <c r="CD52" s="87"/>
      <c r="CE52" s="87"/>
      <c r="CF52" s="87"/>
      <c r="CG52" s="4"/>
    </row>
    <row r="53" spans="1:85" ht="18" customHeight="1">
      <c r="B53" s="11"/>
      <c r="C53" s="95"/>
      <c r="D53" s="111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L53" s="159" t="str">
        <f>IF(AN51=0,"",AN51)</f>
        <v/>
      </c>
      <c r="AM53" s="159">
        <f>IF(AO51=0,"",AO51)</f>
        <v>40</v>
      </c>
      <c r="AN53" s="133"/>
      <c r="AR53" s="123"/>
      <c r="AV53" s="123"/>
      <c r="AZ53" s="123"/>
      <c r="BS53" s="91"/>
      <c r="BT53" s="87"/>
      <c r="BU53" s="87"/>
      <c r="BV53" s="87"/>
      <c r="BW53" s="87"/>
      <c r="BX53" s="87"/>
      <c r="BY53" s="87"/>
      <c r="BZ53" s="87"/>
      <c r="CA53" s="87"/>
      <c r="CB53" s="87"/>
      <c r="CC53" s="87"/>
      <c r="CD53" s="87"/>
      <c r="CE53" s="87"/>
      <c r="CF53" s="87"/>
      <c r="CG53" s="4"/>
    </row>
    <row r="54" spans="1:85" ht="18" customHeight="1">
      <c r="A54" s="8"/>
      <c r="B54" s="68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N54" s="123"/>
      <c r="AR54" s="123"/>
      <c r="AV54" s="120"/>
      <c r="BS54" s="91"/>
      <c r="BT54" s="87"/>
      <c r="BU54" s="87"/>
      <c r="BV54" s="87"/>
      <c r="BW54" s="87"/>
      <c r="BX54" s="87"/>
      <c r="BY54" s="87"/>
      <c r="BZ54" s="87"/>
      <c r="CA54" s="87"/>
      <c r="CB54" s="87"/>
      <c r="CC54" s="87"/>
      <c r="CD54" s="87"/>
      <c r="CE54" s="87"/>
      <c r="CF54" s="87"/>
      <c r="CG54" s="4"/>
    </row>
    <row r="55" spans="1:85">
      <c r="A55" s="7"/>
      <c r="B55" s="11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N55" s="123"/>
      <c r="BS55" s="91"/>
      <c r="BT55" s="87"/>
      <c r="BU55" s="87"/>
      <c r="BV55" s="87"/>
      <c r="BW55" s="87"/>
      <c r="BX55" s="87"/>
      <c r="BY55" s="87"/>
      <c r="BZ55" s="87"/>
      <c r="CA55" s="87"/>
      <c r="CB55" s="87"/>
      <c r="CC55" s="87"/>
      <c r="CD55" s="87"/>
      <c r="CE55" s="87"/>
      <c r="CF55" s="87"/>
      <c r="CG55" s="4"/>
    </row>
    <row r="56" spans="1:85">
      <c r="A56" s="7"/>
      <c r="B56" s="11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5"/>
      <c r="AB56" s="95"/>
      <c r="AC56" s="95"/>
      <c r="AD56" s="95"/>
      <c r="AE56" s="95"/>
      <c r="AF56" s="95"/>
      <c r="AG56" s="95"/>
      <c r="AH56" s="95"/>
      <c r="AI56" s="95"/>
      <c r="AJ56" s="95"/>
      <c r="AN56" s="123"/>
      <c r="BS56" s="91"/>
      <c r="BT56" s="87"/>
      <c r="BU56" s="87"/>
      <c r="BV56" s="87"/>
      <c r="BW56" s="87"/>
      <c r="BX56" s="87"/>
      <c r="BY56" s="87"/>
      <c r="BZ56" s="87"/>
      <c r="CA56" s="87"/>
      <c r="CB56" s="87"/>
      <c r="CC56" s="87"/>
      <c r="CD56" s="87"/>
      <c r="CE56" s="87"/>
      <c r="CF56" s="87"/>
      <c r="CG56" s="4"/>
    </row>
    <row r="57" spans="1:85">
      <c r="B57" s="11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N57" s="123"/>
      <c r="BS57" s="91"/>
      <c r="BT57" s="87"/>
      <c r="BU57" s="87"/>
      <c r="BV57" s="87"/>
      <c r="BW57" s="87"/>
      <c r="BX57" s="87"/>
      <c r="BY57" s="87"/>
      <c r="BZ57" s="87"/>
      <c r="CA57" s="87"/>
      <c r="CB57" s="87"/>
      <c r="CC57" s="87"/>
      <c r="CD57" s="87"/>
      <c r="CE57" s="87"/>
      <c r="CF57" s="87"/>
      <c r="CG57" s="4"/>
    </row>
    <row r="58" spans="1:85">
      <c r="B58" s="11"/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N58" s="123"/>
      <c r="BS58" s="91"/>
      <c r="BT58" s="87"/>
      <c r="BU58" s="87"/>
      <c r="BV58" s="87"/>
      <c r="BW58" s="87"/>
      <c r="BX58" s="87"/>
      <c r="BY58" s="87"/>
      <c r="BZ58" s="87"/>
      <c r="CA58" s="87"/>
      <c r="CB58" s="87"/>
      <c r="CC58" s="87"/>
      <c r="CD58" s="87"/>
      <c r="CE58" s="87"/>
      <c r="CF58" s="87"/>
      <c r="CG58" s="4"/>
    </row>
    <row r="59" spans="1:85">
      <c r="B59" s="11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  <c r="AA59" s="95"/>
      <c r="AB59" s="95"/>
      <c r="AC59" s="95"/>
      <c r="AD59" s="95"/>
      <c r="AE59" s="95"/>
      <c r="AF59" s="95"/>
      <c r="AG59" s="95"/>
      <c r="AH59" s="95"/>
      <c r="AI59" s="95"/>
      <c r="AJ59" s="95"/>
      <c r="AN59" s="123"/>
      <c r="BS59" s="91"/>
      <c r="BT59" s="87"/>
      <c r="BU59" s="87"/>
      <c r="BV59" s="87"/>
      <c r="BW59" s="87"/>
      <c r="BX59" s="87"/>
      <c r="BY59" s="87"/>
      <c r="BZ59" s="87"/>
      <c r="CA59" s="87"/>
      <c r="CB59" s="87"/>
      <c r="CC59" s="87"/>
      <c r="CD59" s="87"/>
      <c r="CE59" s="87"/>
      <c r="CF59" s="87"/>
      <c r="CG59" s="4"/>
    </row>
    <row r="60" spans="1:85">
      <c r="B60" s="11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BS60" s="91"/>
      <c r="BT60" s="87"/>
      <c r="BU60" s="87"/>
      <c r="BV60" s="87"/>
      <c r="BW60" s="87"/>
      <c r="BX60" s="87"/>
      <c r="BY60" s="87"/>
      <c r="BZ60" s="87"/>
      <c r="CA60" s="87"/>
      <c r="CB60" s="87"/>
      <c r="CC60" s="87"/>
      <c r="CD60" s="87"/>
      <c r="CE60" s="87"/>
      <c r="CF60" s="87"/>
      <c r="CG60" s="4"/>
    </row>
    <row r="61" spans="1:85">
      <c r="B61" s="11"/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BS61" s="91"/>
      <c r="BT61" s="87"/>
      <c r="BU61" s="87"/>
      <c r="BV61" s="87"/>
      <c r="BW61" s="87"/>
      <c r="BX61" s="87"/>
      <c r="BY61" s="87"/>
      <c r="BZ61" s="87"/>
      <c r="CA61" s="87"/>
      <c r="CB61" s="87"/>
      <c r="CC61" s="87"/>
      <c r="CD61" s="87"/>
      <c r="CE61" s="87"/>
      <c r="CF61" s="87"/>
      <c r="CG61" s="4"/>
    </row>
    <row r="62" spans="1:85">
      <c r="B62" s="11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  <c r="AA62" s="95"/>
      <c r="AB62" s="95"/>
      <c r="AC62" s="95"/>
      <c r="AD62" s="95"/>
      <c r="AE62" s="95"/>
      <c r="AF62" s="95"/>
      <c r="AG62" s="95"/>
      <c r="AH62" s="95"/>
      <c r="AI62" s="95"/>
      <c r="AJ62" s="95"/>
      <c r="BS62" s="91"/>
      <c r="BT62" s="87"/>
      <c r="BU62" s="87"/>
      <c r="BV62" s="87"/>
      <c r="BW62" s="87"/>
      <c r="BX62" s="87"/>
      <c r="BY62" s="87"/>
      <c r="BZ62" s="87"/>
      <c r="CA62" s="87"/>
      <c r="CB62" s="87"/>
      <c r="CC62" s="87"/>
      <c r="CD62" s="87"/>
      <c r="CE62" s="87"/>
      <c r="CF62" s="87"/>
      <c r="CG62" s="4"/>
    </row>
    <row r="63" spans="1:85">
      <c r="B63" s="11"/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  <c r="AA63" s="95"/>
      <c r="AB63" s="95"/>
      <c r="AC63" s="95"/>
      <c r="AD63" s="95"/>
      <c r="AE63" s="95"/>
      <c r="AF63" s="95"/>
      <c r="AG63" s="95"/>
      <c r="AH63" s="95"/>
      <c r="AI63" s="95"/>
      <c r="AJ63" s="95"/>
      <c r="BS63" s="91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4"/>
    </row>
    <row r="64" spans="1:85">
      <c r="B64" s="11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5"/>
      <c r="BS64" s="91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4"/>
    </row>
    <row r="65" spans="2:85">
      <c r="B65" s="11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5"/>
      <c r="BS65" s="91"/>
      <c r="BT65" s="87"/>
      <c r="BU65" s="87"/>
      <c r="BV65" s="87"/>
      <c r="BW65" s="87"/>
      <c r="BX65" s="87"/>
      <c r="BY65" s="87"/>
      <c r="BZ65" s="87"/>
      <c r="CA65" s="87"/>
      <c r="CB65" s="87"/>
      <c r="CC65" s="87"/>
      <c r="CD65" s="87"/>
      <c r="CE65" s="87"/>
      <c r="CF65" s="87"/>
      <c r="CG65" s="4"/>
    </row>
    <row r="66" spans="2:85">
      <c r="B66" s="11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5"/>
      <c r="BS66" s="91"/>
      <c r="BT66" s="87"/>
      <c r="BU66" s="87"/>
      <c r="BV66" s="87"/>
      <c r="BW66" s="87"/>
      <c r="BX66" s="87"/>
      <c r="BY66" s="87"/>
      <c r="BZ66" s="87"/>
      <c r="CA66" s="87"/>
      <c r="CB66" s="87"/>
      <c r="CC66" s="87"/>
      <c r="CD66" s="87"/>
      <c r="CE66" s="87"/>
      <c r="CF66" s="87"/>
      <c r="CG66" s="4"/>
    </row>
    <row r="67" spans="2:85">
      <c r="B67" s="11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BS67" s="91"/>
      <c r="BT67" s="87"/>
      <c r="BU67" s="87"/>
      <c r="BV67" s="87"/>
      <c r="BW67" s="87"/>
      <c r="BX67" s="87"/>
      <c r="BY67" s="87"/>
      <c r="BZ67" s="87"/>
      <c r="CA67" s="87"/>
      <c r="CB67" s="87"/>
      <c r="CC67" s="87"/>
      <c r="CD67" s="87"/>
      <c r="CE67" s="87"/>
      <c r="CF67" s="87"/>
      <c r="CG67" s="4"/>
    </row>
    <row r="68" spans="2:85">
      <c r="B68" s="11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5"/>
      <c r="BS68" s="91"/>
      <c r="BT68" s="87"/>
      <c r="BU68" s="87"/>
      <c r="BV68" s="87"/>
      <c r="BW68" s="87"/>
      <c r="BX68" s="87"/>
      <c r="BY68" s="87"/>
      <c r="BZ68" s="87"/>
      <c r="CA68" s="87"/>
      <c r="CB68" s="87"/>
      <c r="CC68" s="87"/>
      <c r="CD68" s="87"/>
      <c r="CE68" s="87"/>
      <c r="CF68" s="87"/>
      <c r="CG68" s="4"/>
    </row>
    <row r="69" spans="2:85">
      <c r="B69" s="11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BS69" s="91"/>
      <c r="BT69" s="87"/>
      <c r="BU69" s="87"/>
      <c r="BV69" s="87"/>
      <c r="BW69" s="87"/>
      <c r="BX69" s="87"/>
      <c r="BY69" s="87"/>
      <c r="BZ69" s="87"/>
      <c r="CA69" s="87"/>
      <c r="CB69" s="87"/>
      <c r="CC69" s="87"/>
      <c r="CD69" s="87"/>
      <c r="CE69" s="87"/>
      <c r="CF69" s="87"/>
      <c r="CG69" s="4"/>
    </row>
    <row r="70" spans="2:85">
      <c r="B70" s="11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BS70" s="91"/>
      <c r="BT70" s="87"/>
      <c r="BU70" s="87"/>
      <c r="BV70" s="87"/>
      <c r="BW70" s="87"/>
      <c r="BX70" s="87"/>
      <c r="BY70" s="87"/>
      <c r="BZ70" s="87"/>
      <c r="CA70" s="87"/>
      <c r="CB70" s="87"/>
      <c r="CC70" s="87"/>
      <c r="CD70" s="87"/>
      <c r="CE70" s="87"/>
      <c r="CF70" s="87"/>
      <c r="CG70" s="4"/>
    </row>
    <row r="71" spans="2:85">
      <c r="B71" s="11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BS71" s="91"/>
      <c r="BT71" s="87"/>
      <c r="BU71" s="87"/>
      <c r="BV71" s="87"/>
      <c r="BW71" s="87"/>
      <c r="BX71" s="87"/>
      <c r="BY71" s="87"/>
      <c r="BZ71" s="87"/>
      <c r="CA71" s="87"/>
      <c r="CB71" s="87"/>
      <c r="CC71" s="87"/>
      <c r="CD71" s="87"/>
      <c r="CE71" s="87"/>
      <c r="CF71" s="87"/>
      <c r="CG71" s="4"/>
    </row>
    <row r="72" spans="2:85">
      <c r="B72" s="11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5"/>
      <c r="BS72" s="91"/>
      <c r="BT72" s="87"/>
      <c r="BU72" s="87"/>
      <c r="BV72" s="87"/>
      <c r="BW72" s="87"/>
      <c r="BX72" s="87"/>
      <c r="BY72" s="87"/>
      <c r="BZ72" s="87"/>
      <c r="CA72" s="87"/>
      <c r="CB72" s="87"/>
      <c r="CC72" s="87"/>
      <c r="CD72" s="87"/>
      <c r="CE72" s="87"/>
      <c r="CF72" s="87"/>
      <c r="CG72" s="4"/>
    </row>
    <row r="73" spans="2:85">
      <c r="B73" s="11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5"/>
      <c r="BS73" s="91"/>
      <c r="BT73" s="87"/>
      <c r="BU73" s="87"/>
      <c r="BV73" s="87"/>
      <c r="BW73" s="87"/>
      <c r="BX73" s="87"/>
      <c r="BY73" s="87"/>
      <c r="BZ73" s="87"/>
      <c r="CA73" s="87"/>
      <c r="CB73" s="87"/>
      <c r="CC73" s="87"/>
      <c r="CD73" s="87"/>
      <c r="CE73" s="87"/>
      <c r="CF73" s="87"/>
      <c r="CG73" s="4"/>
    </row>
    <row r="74" spans="2:85">
      <c r="B74" s="11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BS74" s="91"/>
      <c r="BT74" s="87"/>
      <c r="BU74" s="87"/>
      <c r="BV74" s="87"/>
      <c r="BW74" s="87"/>
      <c r="BX74" s="87"/>
      <c r="BY74" s="87"/>
      <c r="BZ74" s="87"/>
      <c r="CA74" s="87"/>
      <c r="CB74" s="87"/>
      <c r="CC74" s="87"/>
      <c r="CD74" s="87"/>
      <c r="CE74" s="87"/>
      <c r="CF74" s="87"/>
      <c r="CG74" s="4"/>
    </row>
    <row r="75" spans="2:85">
      <c r="B75" s="11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5"/>
      <c r="BS75" s="91"/>
      <c r="BT75" s="87"/>
      <c r="BU75" s="87"/>
      <c r="BV75" s="87"/>
      <c r="BW75" s="87"/>
      <c r="BX75" s="87"/>
      <c r="BY75" s="87"/>
      <c r="BZ75" s="87"/>
      <c r="CA75" s="87"/>
      <c r="CB75" s="87"/>
      <c r="CC75" s="87"/>
      <c r="CD75" s="87"/>
      <c r="CE75" s="87"/>
      <c r="CF75" s="87"/>
      <c r="CG75" s="4"/>
    </row>
    <row r="76" spans="2:85">
      <c r="B76" s="11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BS76" s="91"/>
      <c r="BT76" s="87"/>
      <c r="BU76" s="87"/>
      <c r="BV76" s="87"/>
      <c r="BW76" s="87"/>
      <c r="BX76" s="87"/>
      <c r="BY76" s="87"/>
      <c r="BZ76" s="87"/>
      <c r="CA76" s="87"/>
      <c r="CB76" s="87"/>
      <c r="CC76" s="87"/>
      <c r="CD76" s="87"/>
      <c r="CE76" s="87"/>
      <c r="CF76" s="87"/>
      <c r="CG76" s="4"/>
    </row>
    <row r="77" spans="2:85">
      <c r="B77" s="11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BS77" s="91"/>
      <c r="BT77" s="87"/>
      <c r="BU77" s="87"/>
      <c r="BV77" s="87"/>
      <c r="BW77" s="87"/>
      <c r="BX77" s="87"/>
      <c r="BY77" s="87"/>
      <c r="BZ77" s="87"/>
      <c r="CA77" s="87"/>
      <c r="CB77" s="87"/>
      <c r="CC77" s="87"/>
      <c r="CD77" s="87"/>
      <c r="CE77" s="87"/>
      <c r="CF77" s="87"/>
      <c r="CG77" s="4"/>
    </row>
    <row r="78" spans="2:85">
      <c r="B78" s="11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BS78" s="91"/>
      <c r="BT78" s="87"/>
      <c r="BU78" s="87"/>
      <c r="BV78" s="87"/>
      <c r="BW78" s="87"/>
      <c r="BX78" s="87"/>
      <c r="BY78" s="87"/>
      <c r="BZ78" s="87"/>
      <c r="CA78" s="87"/>
      <c r="CB78" s="87"/>
      <c r="CC78" s="87"/>
      <c r="CD78" s="87"/>
      <c r="CE78" s="87"/>
      <c r="CF78" s="87"/>
      <c r="CG78" s="4"/>
    </row>
    <row r="79" spans="2:85">
      <c r="B79" s="11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BS79" s="91"/>
      <c r="BT79" s="87"/>
      <c r="BU79" s="87"/>
      <c r="BV79" s="87"/>
      <c r="BW79" s="87"/>
      <c r="BX79" s="87"/>
      <c r="BY79" s="87"/>
      <c r="BZ79" s="87"/>
      <c r="CA79" s="87"/>
      <c r="CB79" s="87"/>
      <c r="CC79" s="87"/>
      <c r="CD79" s="87"/>
      <c r="CE79" s="87"/>
      <c r="CF79" s="87"/>
      <c r="CG79" s="4"/>
    </row>
    <row r="80" spans="2:85">
      <c r="B80" s="11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BS80" s="91"/>
      <c r="BT80" s="87"/>
      <c r="BU80" s="87"/>
      <c r="BV80" s="87"/>
      <c r="BW80" s="87"/>
      <c r="BX80" s="87"/>
      <c r="BY80" s="87"/>
      <c r="BZ80" s="87"/>
      <c r="CA80" s="87"/>
      <c r="CB80" s="87"/>
      <c r="CC80" s="87"/>
      <c r="CD80" s="87"/>
      <c r="CE80" s="87"/>
      <c r="CF80" s="87"/>
      <c r="CG80" s="4"/>
    </row>
    <row r="81" spans="2:85">
      <c r="B81" s="11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BS81" s="91"/>
      <c r="BT81" s="87"/>
      <c r="BU81" s="87"/>
      <c r="BV81" s="87"/>
      <c r="BW81" s="87"/>
      <c r="BX81" s="87"/>
      <c r="BY81" s="87"/>
      <c r="BZ81" s="87"/>
      <c r="CA81" s="87"/>
      <c r="CB81" s="87"/>
      <c r="CC81" s="87"/>
      <c r="CD81" s="87"/>
      <c r="CE81" s="87"/>
      <c r="CF81" s="87"/>
      <c r="CG81" s="4"/>
    </row>
    <row r="82" spans="2:85">
      <c r="B82" s="11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BS82" s="91"/>
      <c r="BT82" s="87"/>
      <c r="BU82" s="87"/>
      <c r="BV82" s="87"/>
      <c r="BW82" s="87"/>
      <c r="BX82" s="87"/>
      <c r="BY82" s="87"/>
      <c r="BZ82" s="87"/>
      <c r="CA82" s="87"/>
      <c r="CB82" s="87"/>
      <c r="CC82" s="87"/>
      <c r="CD82" s="87"/>
      <c r="CE82" s="87"/>
      <c r="CF82" s="87"/>
      <c r="CG82" s="4"/>
    </row>
    <row r="83" spans="2:85">
      <c r="B83" s="11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BS83" s="91"/>
      <c r="BT83" s="87"/>
      <c r="BU83" s="87"/>
      <c r="BV83" s="87"/>
      <c r="BW83" s="87"/>
      <c r="BX83" s="87"/>
      <c r="BY83" s="87"/>
      <c r="BZ83" s="87"/>
      <c r="CA83" s="87"/>
      <c r="CB83" s="87"/>
      <c r="CC83" s="87"/>
      <c r="CD83" s="87"/>
      <c r="CE83" s="87"/>
      <c r="CF83" s="87"/>
      <c r="CG83" s="4"/>
    </row>
    <row r="84" spans="2:85">
      <c r="B84" s="11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BS84" s="91"/>
      <c r="BT84" s="87"/>
      <c r="BU84" s="87"/>
      <c r="BV84" s="87"/>
      <c r="BW84" s="87"/>
      <c r="BX84" s="87"/>
      <c r="BY84" s="87"/>
      <c r="BZ84" s="87"/>
      <c r="CA84" s="87"/>
      <c r="CB84" s="87"/>
      <c r="CC84" s="87"/>
      <c r="CD84" s="87"/>
      <c r="CE84" s="87"/>
      <c r="CF84" s="87"/>
      <c r="CG84" s="4"/>
    </row>
    <row r="85" spans="2:85">
      <c r="B85" s="11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BS85" s="91"/>
      <c r="BT85" s="87"/>
      <c r="BU85" s="87"/>
      <c r="BV85" s="87"/>
      <c r="BW85" s="87"/>
      <c r="BX85" s="87"/>
      <c r="BY85" s="87"/>
      <c r="BZ85" s="87"/>
      <c r="CA85" s="87"/>
      <c r="CB85" s="87"/>
      <c r="CC85" s="87"/>
      <c r="CD85" s="87"/>
      <c r="CE85" s="87"/>
      <c r="CF85" s="87"/>
      <c r="CG85" s="4"/>
    </row>
    <row r="86" spans="2:85">
      <c r="B86" s="11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BS86" s="91"/>
      <c r="BT86" s="87"/>
      <c r="BU86" s="87"/>
      <c r="BV86" s="87"/>
      <c r="BW86" s="87"/>
      <c r="BX86" s="87"/>
      <c r="BY86" s="87"/>
      <c r="BZ86" s="87"/>
      <c r="CA86" s="87"/>
      <c r="CB86" s="87"/>
      <c r="CC86" s="87"/>
      <c r="CD86" s="87"/>
      <c r="CE86" s="87"/>
      <c r="CF86" s="87"/>
      <c r="CG86" s="4"/>
    </row>
    <row r="87" spans="2:85">
      <c r="B87" s="11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BS87" s="91"/>
      <c r="BT87" s="87"/>
      <c r="BU87" s="87"/>
      <c r="BV87" s="87"/>
      <c r="BW87" s="87"/>
      <c r="BX87" s="87"/>
      <c r="BY87" s="87"/>
      <c r="BZ87" s="87"/>
      <c r="CA87" s="87"/>
      <c r="CB87" s="87"/>
      <c r="CC87" s="87"/>
      <c r="CD87" s="87"/>
      <c r="CE87" s="87"/>
      <c r="CF87" s="87"/>
      <c r="CG87" s="4"/>
    </row>
    <row r="88" spans="2:85">
      <c r="B88" s="11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BS88" s="91"/>
      <c r="BT88" s="87"/>
      <c r="BU88" s="87"/>
      <c r="BV88" s="87"/>
      <c r="BW88" s="87"/>
      <c r="BX88" s="87"/>
      <c r="BY88" s="87"/>
      <c r="BZ88" s="87"/>
      <c r="CA88" s="87"/>
      <c r="CB88" s="87"/>
      <c r="CC88" s="87"/>
      <c r="CD88" s="87"/>
      <c r="CE88" s="87"/>
      <c r="CF88" s="87"/>
      <c r="CG88" s="4"/>
    </row>
    <row r="89" spans="2:85">
      <c r="B89" s="11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BS89" s="91"/>
      <c r="BT89" s="87"/>
      <c r="BU89" s="87"/>
      <c r="BV89" s="87"/>
      <c r="BW89" s="87"/>
      <c r="BX89" s="87"/>
      <c r="BY89" s="87"/>
      <c r="BZ89" s="87"/>
      <c r="CA89" s="87"/>
      <c r="CB89" s="87"/>
      <c r="CC89" s="87"/>
      <c r="CD89" s="87"/>
      <c r="CE89" s="87"/>
      <c r="CF89" s="87"/>
      <c r="CG89" s="4"/>
    </row>
    <row r="90" spans="2:85">
      <c r="B90" s="11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BS90" s="91"/>
      <c r="BT90" s="87"/>
      <c r="BU90" s="87"/>
      <c r="BV90" s="87"/>
      <c r="BW90" s="87"/>
      <c r="BX90" s="87"/>
      <c r="BY90" s="87"/>
      <c r="BZ90" s="87"/>
      <c r="CA90" s="87"/>
      <c r="CB90" s="87"/>
      <c r="CC90" s="87"/>
      <c r="CD90" s="87"/>
      <c r="CE90" s="87"/>
      <c r="CF90" s="87"/>
      <c r="CG90" s="4"/>
    </row>
    <row r="91" spans="2:85">
      <c r="B91" s="11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BS91" s="91"/>
      <c r="BT91" s="87"/>
      <c r="BU91" s="87"/>
      <c r="BV91" s="87"/>
      <c r="BW91" s="87"/>
      <c r="BX91" s="87"/>
      <c r="BY91" s="87"/>
      <c r="BZ91" s="87"/>
      <c r="CA91" s="87"/>
      <c r="CB91" s="87"/>
      <c r="CC91" s="87"/>
      <c r="CD91" s="87"/>
      <c r="CE91" s="87"/>
      <c r="CF91" s="87"/>
      <c r="CG91" s="4"/>
    </row>
    <row r="92" spans="2:85">
      <c r="B92" s="11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BS92" s="91"/>
      <c r="BT92" s="87"/>
      <c r="BU92" s="87"/>
      <c r="BV92" s="87"/>
      <c r="BW92" s="87"/>
      <c r="BX92" s="87"/>
      <c r="BY92" s="87"/>
      <c r="BZ92" s="87"/>
      <c r="CA92" s="87"/>
      <c r="CB92" s="87"/>
      <c r="CC92" s="87"/>
      <c r="CD92" s="87"/>
      <c r="CE92" s="87"/>
      <c r="CF92" s="87"/>
      <c r="CG92" s="4"/>
    </row>
    <row r="93" spans="2:85">
      <c r="B93" s="11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BS93" s="91"/>
      <c r="BT93" s="87"/>
      <c r="BU93" s="87"/>
      <c r="BV93" s="87"/>
      <c r="BW93" s="87"/>
      <c r="BX93" s="87"/>
      <c r="BY93" s="87"/>
      <c r="BZ93" s="87"/>
      <c r="CA93" s="87"/>
      <c r="CB93" s="87"/>
      <c r="CC93" s="87"/>
      <c r="CD93" s="87"/>
      <c r="CE93" s="87"/>
      <c r="CF93" s="87"/>
      <c r="CG93" s="4"/>
    </row>
    <row r="94" spans="2:85">
      <c r="B94" s="11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BS94" s="91"/>
      <c r="BT94" s="87"/>
      <c r="BU94" s="87"/>
      <c r="BV94" s="87"/>
      <c r="BW94" s="87"/>
      <c r="BX94" s="87"/>
      <c r="BY94" s="87"/>
      <c r="BZ94" s="87"/>
      <c r="CA94" s="87"/>
      <c r="CB94" s="87"/>
      <c r="CC94" s="87"/>
      <c r="CD94" s="87"/>
      <c r="CE94" s="87"/>
      <c r="CF94" s="87"/>
      <c r="CG94" s="4"/>
    </row>
    <row r="95" spans="2:85">
      <c r="B95" s="11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BS95" s="91"/>
      <c r="BT95" s="87"/>
      <c r="BU95" s="87"/>
      <c r="BV95" s="87"/>
      <c r="BW95" s="87"/>
      <c r="BX95" s="87"/>
      <c r="BY95" s="87"/>
      <c r="BZ95" s="87"/>
      <c r="CA95" s="87"/>
      <c r="CB95" s="87"/>
      <c r="CC95" s="87"/>
      <c r="CD95" s="87"/>
      <c r="CE95" s="87"/>
      <c r="CF95" s="87"/>
      <c r="CG95" s="4"/>
    </row>
    <row r="96" spans="2:85">
      <c r="B96" s="11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BS96" s="91"/>
      <c r="BT96" s="87"/>
      <c r="BU96" s="87"/>
      <c r="BV96" s="87"/>
      <c r="BW96" s="87"/>
      <c r="BX96" s="87"/>
      <c r="BY96" s="87"/>
      <c r="BZ96" s="87"/>
      <c r="CA96" s="87"/>
      <c r="CB96" s="87"/>
      <c r="CC96" s="87"/>
      <c r="CD96" s="87"/>
      <c r="CE96" s="87"/>
      <c r="CF96" s="87"/>
      <c r="CG96" s="4"/>
    </row>
    <row r="97" spans="2:85">
      <c r="B97" s="11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BS97" s="91"/>
      <c r="BT97" s="87"/>
      <c r="BU97" s="87"/>
      <c r="BV97" s="87"/>
      <c r="BW97" s="87"/>
      <c r="BX97" s="87"/>
      <c r="BY97" s="87"/>
      <c r="BZ97" s="87"/>
      <c r="CA97" s="87"/>
      <c r="CB97" s="87"/>
      <c r="CC97" s="87"/>
      <c r="CD97" s="87"/>
      <c r="CE97" s="87"/>
      <c r="CF97" s="87"/>
      <c r="CG97" s="4"/>
    </row>
    <row r="98" spans="2:85">
      <c r="B98" s="11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BS98" s="91"/>
      <c r="BT98" s="87"/>
      <c r="BU98" s="87"/>
      <c r="BV98" s="87"/>
      <c r="BW98" s="87"/>
      <c r="BX98" s="87"/>
      <c r="BY98" s="87"/>
      <c r="BZ98" s="87"/>
      <c r="CA98" s="87"/>
      <c r="CB98" s="87"/>
      <c r="CC98" s="87"/>
      <c r="CD98" s="87"/>
      <c r="CE98" s="87"/>
      <c r="CF98" s="87"/>
      <c r="CG98" s="4"/>
    </row>
    <row r="99" spans="2:85">
      <c r="B99" s="11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5"/>
      <c r="BS99" s="91"/>
      <c r="BT99" s="87"/>
      <c r="BU99" s="87"/>
      <c r="BV99" s="87"/>
      <c r="BW99" s="87"/>
      <c r="BX99" s="87"/>
      <c r="BY99" s="87"/>
      <c r="BZ99" s="87"/>
      <c r="CA99" s="87"/>
      <c r="CB99" s="87"/>
      <c r="CC99" s="87"/>
      <c r="CD99" s="87"/>
      <c r="CE99" s="87"/>
      <c r="CF99" s="87"/>
      <c r="CG99" s="4"/>
    </row>
    <row r="100" spans="2:85">
      <c r="B100" s="11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5"/>
      <c r="BS100" s="91"/>
      <c r="BT100" s="87"/>
      <c r="BU100" s="87"/>
      <c r="BV100" s="87"/>
      <c r="BW100" s="87"/>
      <c r="BX100" s="87"/>
      <c r="BY100" s="87"/>
      <c r="BZ100" s="87"/>
      <c r="CA100" s="87"/>
      <c r="CB100" s="87"/>
      <c r="CC100" s="87"/>
      <c r="CD100" s="87"/>
      <c r="CE100" s="87"/>
      <c r="CF100" s="87"/>
      <c r="CG100" s="4"/>
    </row>
    <row r="101" spans="2:85">
      <c r="B101" s="11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5"/>
      <c r="BS101" s="91"/>
      <c r="BT101" s="87"/>
      <c r="BU101" s="87"/>
      <c r="BV101" s="87"/>
      <c r="BW101" s="87"/>
      <c r="BX101" s="87"/>
      <c r="BY101" s="87"/>
      <c r="BZ101" s="87"/>
      <c r="CA101" s="87"/>
      <c r="CB101" s="87"/>
      <c r="CC101" s="87"/>
      <c r="CD101" s="87"/>
      <c r="CE101" s="87"/>
      <c r="CF101" s="87"/>
      <c r="CG101" s="4"/>
    </row>
    <row r="102" spans="2:85">
      <c r="B102" s="11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5"/>
      <c r="BS102" s="91"/>
      <c r="BT102" s="87"/>
      <c r="BU102" s="87"/>
      <c r="BV102" s="87"/>
      <c r="BW102" s="87"/>
      <c r="BX102" s="87"/>
      <c r="BY102" s="87"/>
      <c r="BZ102" s="87"/>
      <c r="CA102" s="87"/>
      <c r="CB102" s="87"/>
      <c r="CC102" s="87"/>
      <c r="CD102" s="87"/>
      <c r="CE102" s="87"/>
      <c r="CF102" s="87"/>
      <c r="CG102" s="4"/>
    </row>
    <row r="103" spans="2:85">
      <c r="B103" s="11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5"/>
      <c r="BS103" s="91"/>
      <c r="BT103" s="87"/>
      <c r="BU103" s="87"/>
      <c r="BV103" s="87"/>
      <c r="BW103" s="87"/>
      <c r="BX103" s="87"/>
      <c r="BY103" s="87"/>
      <c r="BZ103" s="87"/>
      <c r="CA103" s="87"/>
      <c r="CB103" s="87"/>
      <c r="CC103" s="87"/>
      <c r="CD103" s="87"/>
      <c r="CE103" s="87"/>
      <c r="CF103" s="87"/>
      <c r="CG103" s="4"/>
    </row>
    <row r="104" spans="2:85">
      <c r="B104" s="11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BS104" s="91"/>
      <c r="BT104" s="87"/>
      <c r="BU104" s="87"/>
      <c r="BV104" s="87"/>
      <c r="BW104" s="87"/>
      <c r="BX104" s="87"/>
      <c r="BY104" s="87"/>
      <c r="BZ104" s="87"/>
      <c r="CA104" s="87"/>
      <c r="CB104" s="87"/>
      <c r="CC104" s="87"/>
      <c r="CD104" s="87"/>
      <c r="CE104" s="87"/>
      <c r="CF104" s="87"/>
      <c r="CG104" s="4"/>
    </row>
    <row r="105" spans="2:85">
      <c r="B105" s="11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BS105" s="91"/>
      <c r="BT105" s="87"/>
      <c r="BU105" s="87"/>
      <c r="BV105" s="87"/>
      <c r="BW105" s="87"/>
      <c r="BX105" s="87"/>
      <c r="BY105" s="87"/>
      <c r="BZ105" s="87"/>
      <c r="CA105" s="87"/>
      <c r="CB105" s="87"/>
      <c r="CC105" s="87"/>
      <c r="CD105" s="87"/>
      <c r="CE105" s="87"/>
      <c r="CF105" s="87"/>
      <c r="CG105" s="4"/>
    </row>
    <row r="106" spans="2:85">
      <c r="B106" s="11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5"/>
      <c r="BS106" s="91"/>
      <c r="BT106" s="87"/>
      <c r="BU106" s="87"/>
      <c r="BV106" s="87"/>
      <c r="BW106" s="87"/>
      <c r="BX106" s="87"/>
      <c r="BY106" s="87"/>
      <c r="BZ106" s="87"/>
      <c r="CA106" s="87"/>
      <c r="CB106" s="87"/>
      <c r="CC106" s="87"/>
      <c r="CD106" s="87"/>
      <c r="CE106" s="87"/>
      <c r="CF106" s="87"/>
      <c r="CG106" s="4"/>
    </row>
    <row r="107" spans="2:85">
      <c r="B107" s="11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5"/>
      <c r="BS107" s="91"/>
      <c r="BT107" s="87"/>
      <c r="BU107" s="87"/>
      <c r="BV107" s="87"/>
      <c r="BW107" s="87"/>
      <c r="BX107" s="87"/>
      <c r="BY107" s="87"/>
      <c r="BZ107" s="87"/>
      <c r="CA107" s="87"/>
      <c r="CB107" s="87"/>
      <c r="CC107" s="87"/>
      <c r="CD107" s="87"/>
      <c r="CE107" s="87"/>
      <c r="CF107" s="87"/>
      <c r="CG107" s="4"/>
    </row>
    <row r="108" spans="2:85">
      <c r="B108" s="11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5"/>
      <c r="BS108" s="91"/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4"/>
    </row>
    <row r="109" spans="2:85">
      <c r="B109" s="11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5"/>
      <c r="BS109" s="91"/>
      <c r="BT109" s="87"/>
      <c r="BU109" s="87"/>
      <c r="BV109" s="87"/>
      <c r="BW109" s="87"/>
      <c r="BX109" s="87"/>
      <c r="BY109" s="87"/>
      <c r="BZ109" s="87"/>
      <c r="CA109" s="87"/>
      <c r="CB109" s="87"/>
      <c r="CC109" s="87"/>
      <c r="CD109" s="87"/>
      <c r="CE109" s="87"/>
      <c r="CF109" s="87"/>
      <c r="CG109" s="4"/>
    </row>
    <row r="110" spans="2:85">
      <c r="B110" s="11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5"/>
      <c r="BS110" s="91"/>
      <c r="BT110" s="87"/>
      <c r="BU110" s="87"/>
      <c r="BV110" s="87"/>
      <c r="BW110" s="87"/>
      <c r="BX110" s="87"/>
      <c r="BY110" s="87"/>
      <c r="BZ110" s="87"/>
      <c r="CA110" s="87"/>
      <c r="CB110" s="87"/>
      <c r="CC110" s="87"/>
      <c r="CD110" s="87"/>
      <c r="CE110" s="87"/>
      <c r="CF110" s="87"/>
      <c r="CG110" s="4"/>
    </row>
    <row r="111" spans="2:85">
      <c r="B111" s="11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5"/>
      <c r="BS111" s="91"/>
      <c r="BT111" s="87"/>
      <c r="BU111" s="87"/>
      <c r="BV111" s="87"/>
      <c r="BW111" s="87"/>
      <c r="BX111" s="87"/>
      <c r="BY111" s="87"/>
      <c r="BZ111" s="87"/>
      <c r="CA111" s="87"/>
      <c r="CB111" s="87"/>
      <c r="CC111" s="87"/>
      <c r="CD111" s="87"/>
      <c r="CE111" s="87"/>
      <c r="CF111" s="87"/>
      <c r="CG111" s="4"/>
    </row>
    <row r="112" spans="2:85">
      <c r="B112" s="11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5"/>
      <c r="BS112" s="91"/>
      <c r="BT112" s="87"/>
      <c r="BU112" s="87"/>
      <c r="BV112" s="87"/>
      <c r="BW112" s="87"/>
      <c r="BX112" s="87"/>
      <c r="BY112" s="87"/>
      <c r="BZ112" s="87"/>
      <c r="CA112" s="87"/>
      <c r="CB112" s="87"/>
      <c r="CC112" s="87"/>
      <c r="CD112" s="87"/>
      <c r="CE112" s="87"/>
      <c r="CF112" s="87"/>
      <c r="CG112" s="4"/>
    </row>
    <row r="113" spans="2:85">
      <c r="B113" s="11"/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  <c r="Z113" s="95"/>
      <c r="AA113" s="95"/>
      <c r="AB113" s="95"/>
      <c r="AC113" s="95"/>
      <c r="AD113" s="95"/>
      <c r="AE113" s="95"/>
      <c r="AF113" s="95"/>
      <c r="AG113" s="95"/>
      <c r="AH113" s="95"/>
      <c r="AI113" s="95"/>
      <c r="AJ113" s="95"/>
      <c r="BS113" s="91"/>
      <c r="BT113" s="87"/>
      <c r="BU113" s="87"/>
      <c r="BV113" s="87"/>
      <c r="BW113" s="87"/>
      <c r="BX113" s="87"/>
      <c r="BY113" s="87"/>
      <c r="BZ113" s="87"/>
      <c r="CA113" s="87"/>
      <c r="CB113" s="87"/>
      <c r="CC113" s="87"/>
      <c r="CD113" s="87"/>
      <c r="CE113" s="87"/>
      <c r="CF113" s="87"/>
      <c r="CG113" s="4"/>
    </row>
    <row r="114" spans="2:85">
      <c r="B114" s="11"/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5"/>
      <c r="W114" s="95"/>
      <c r="X114" s="95"/>
      <c r="Y114" s="95"/>
      <c r="Z114" s="95"/>
      <c r="AA114" s="95"/>
      <c r="AB114" s="95"/>
      <c r="AC114" s="95"/>
      <c r="AD114" s="95"/>
      <c r="AE114" s="95"/>
      <c r="AF114" s="95"/>
      <c r="AG114" s="95"/>
      <c r="AH114" s="95"/>
      <c r="AI114" s="95"/>
      <c r="AJ114" s="95"/>
      <c r="BS114" s="91"/>
      <c r="BT114" s="87"/>
      <c r="BU114" s="87"/>
      <c r="BV114" s="87"/>
      <c r="BW114" s="87"/>
      <c r="BX114" s="87"/>
      <c r="BY114" s="87"/>
      <c r="BZ114" s="87"/>
      <c r="CA114" s="87"/>
      <c r="CB114" s="87"/>
      <c r="CC114" s="87"/>
      <c r="CD114" s="87"/>
      <c r="CE114" s="87"/>
      <c r="CF114" s="87"/>
      <c r="CG114" s="4"/>
    </row>
    <row r="115" spans="2:85">
      <c r="B115" s="11"/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5"/>
      <c r="W115" s="95"/>
      <c r="X115" s="95"/>
      <c r="Y115" s="95"/>
      <c r="Z115" s="95"/>
      <c r="AA115" s="95"/>
      <c r="AB115" s="95"/>
      <c r="AC115" s="95"/>
      <c r="AD115" s="95"/>
      <c r="AE115" s="95"/>
      <c r="AF115" s="95"/>
      <c r="AG115" s="95"/>
      <c r="AH115" s="95"/>
      <c r="AI115" s="95"/>
      <c r="AJ115" s="95"/>
      <c r="BS115" s="91"/>
      <c r="BT115" s="87"/>
      <c r="BU115" s="87"/>
      <c r="BV115" s="87"/>
      <c r="BW115" s="87"/>
      <c r="BX115" s="87"/>
      <c r="BY115" s="87"/>
      <c r="BZ115" s="87"/>
      <c r="CA115" s="87"/>
      <c r="CB115" s="87"/>
      <c r="CC115" s="87"/>
      <c r="CD115" s="87"/>
      <c r="CE115" s="87"/>
      <c r="CF115" s="87"/>
      <c r="CG115" s="4"/>
    </row>
    <row r="116" spans="2:85">
      <c r="B116" s="11"/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/>
      <c r="AI116" s="95"/>
      <c r="AJ116" s="95"/>
      <c r="BS116" s="91"/>
      <c r="BT116" s="87"/>
      <c r="BU116" s="87"/>
      <c r="BV116" s="87"/>
      <c r="BW116" s="87"/>
      <c r="BX116" s="87"/>
      <c r="BY116" s="87"/>
      <c r="BZ116" s="87"/>
      <c r="CA116" s="87"/>
      <c r="CB116" s="87"/>
      <c r="CC116" s="87"/>
      <c r="CD116" s="87"/>
      <c r="CE116" s="87"/>
      <c r="CF116" s="87"/>
      <c r="CG116" s="4"/>
    </row>
    <row r="117" spans="2:85">
      <c r="B117" s="11"/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95"/>
      <c r="AG117" s="95"/>
      <c r="AH117" s="95"/>
      <c r="AI117" s="95"/>
      <c r="AJ117" s="95"/>
      <c r="BS117" s="91"/>
      <c r="BT117" s="87"/>
      <c r="BU117" s="87"/>
      <c r="BV117" s="87"/>
      <c r="BW117" s="87"/>
      <c r="BX117" s="87"/>
      <c r="BY117" s="87"/>
      <c r="BZ117" s="87"/>
      <c r="CA117" s="87"/>
      <c r="CB117" s="87"/>
      <c r="CC117" s="87"/>
      <c r="CD117" s="87"/>
      <c r="CE117" s="87"/>
      <c r="CF117" s="87"/>
      <c r="CG117" s="4"/>
    </row>
    <row r="118" spans="2:85">
      <c r="B118" s="11"/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95"/>
      <c r="AG118" s="95"/>
      <c r="AH118" s="95"/>
      <c r="AI118" s="95"/>
      <c r="AJ118" s="95"/>
      <c r="BS118" s="91"/>
      <c r="BT118" s="87"/>
      <c r="BU118" s="87"/>
      <c r="BV118" s="87"/>
      <c r="BW118" s="87"/>
      <c r="BX118" s="87"/>
      <c r="BY118" s="87"/>
      <c r="BZ118" s="87"/>
      <c r="CA118" s="87"/>
      <c r="CB118" s="87"/>
      <c r="CC118" s="87"/>
      <c r="CD118" s="87"/>
      <c r="CE118" s="87"/>
      <c r="CF118" s="87"/>
      <c r="CG118" s="4"/>
    </row>
    <row r="119" spans="2:85">
      <c r="B119" s="11"/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5"/>
      <c r="W119" s="95"/>
      <c r="X119" s="95"/>
      <c r="Y119" s="95"/>
      <c r="Z119" s="95"/>
      <c r="AA119" s="95"/>
      <c r="AB119" s="95"/>
      <c r="AC119" s="95"/>
      <c r="AD119" s="95"/>
      <c r="AE119" s="95"/>
      <c r="AF119" s="95"/>
      <c r="AG119" s="95"/>
      <c r="AH119" s="95"/>
      <c r="AI119" s="95"/>
      <c r="AJ119" s="95"/>
      <c r="BS119" s="91"/>
      <c r="BT119" s="87"/>
      <c r="BU119" s="87"/>
      <c r="BV119" s="87"/>
      <c r="BW119" s="87"/>
      <c r="BX119" s="87"/>
      <c r="BY119" s="87"/>
      <c r="BZ119" s="87"/>
      <c r="CA119" s="87"/>
      <c r="CB119" s="87"/>
      <c r="CC119" s="87"/>
      <c r="CD119" s="87"/>
      <c r="CE119" s="87"/>
      <c r="CF119" s="87"/>
      <c r="CG119" s="4"/>
    </row>
    <row r="120" spans="2:85">
      <c r="B120" s="11"/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5"/>
      <c r="W120" s="95"/>
      <c r="X120" s="95"/>
      <c r="Y120" s="95"/>
      <c r="Z120" s="95"/>
      <c r="AA120" s="95"/>
      <c r="AB120" s="95"/>
      <c r="AC120" s="95"/>
      <c r="AD120" s="95"/>
      <c r="AE120" s="95"/>
      <c r="AF120" s="95"/>
      <c r="AG120" s="95"/>
      <c r="AH120" s="95"/>
      <c r="AI120" s="95"/>
      <c r="AJ120" s="95"/>
      <c r="BS120" s="91"/>
      <c r="BT120" s="87"/>
      <c r="BU120" s="87"/>
      <c r="BV120" s="87"/>
      <c r="BW120" s="87"/>
      <c r="BX120" s="87"/>
      <c r="BY120" s="87"/>
      <c r="BZ120" s="87"/>
      <c r="CA120" s="87"/>
      <c r="CB120" s="87"/>
      <c r="CC120" s="87"/>
      <c r="CD120" s="87"/>
      <c r="CE120" s="87"/>
      <c r="CF120" s="87"/>
      <c r="CG120" s="4"/>
    </row>
    <row r="121" spans="2:85">
      <c r="B121" s="11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5"/>
      <c r="AD121" s="95"/>
      <c r="AE121" s="95"/>
      <c r="AF121" s="95"/>
      <c r="AG121" s="95"/>
      <c r="AH121" s="95"/>
      <c r="AI121" s="95"/>
      <c r="AJ121" s="95"/>
      <c r="BS121" s="91"/>
      <c r="BT121" s="87"/>
      <c r="BU121" s="87"/>
      <c r="BV121" s="87"/>
      <c r="BW121" s="87"/>
      <c r="BX121" s="87"/>
      <c r="BY121" s="87"/>
      <c r="BZ121" s="87"/>
      <c r="CA121" s="87"/>
      <c r="CB121" s="87"/>
      <c r="CC121" s="87"/>
      <c r="CD121" s="87"/>
      <c r="CE121" s="87"/>
      <c r="CF121" s="87"/>
      <c r="CG121" s="4"/>
    </row>
    <row r="122" spans="2:85">
      <c r="B122" s="11"/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5"/>
      <c r="W122" s="95"/>
      <c r="X122" s="95"/>
      <c r="Y122" s="95"/>
      <c r="Z122" s="95"/>
      <c r="AA122" s="95"/>
      <c r="AB122" s="95"/>
      <c r="AC122" s="95"/>
      <c r="AD122" s="95"/>
      <c r="AE122" s="95"/>
      <c r="AF122" s="95"/>
      <c r="AG122" s="95"/>
      <c r="AH122" s="95"/>
      <c r="AI122" s="95"/>
      <c r="AJ122" s="95"/>
      <c r="BS122" s="91"/>
      <c r="BT122" s="87"/>
      <c r="BU122" s="87"/>
      <c r="BV122" s="87"/>
      <c r="BW122" s="87"/>
      <c r="BX122" s="87"/>
      <c r="BY122" s="87"/>
      <c r="BZ122" s="87"/>
      <c r="CA122" s="87"/>
      <c r="CB122" s="87"/>
      <c r="CC122" s="87"/>
      <c r="CD122" s="87"/>
      <c r="CE122" s="87"/>
      <c r="CF122" s="87"/>
      <c r="CG122" s="4"/>
    </row>
    <row r="123" spans="2:85">
      <c r="B123" s="11"/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/>
      <c r="AA123" s="95"/>
      <c r="AB123" s="95"/>
      <c r="AC123" s="95"/>
      <c r="AD123" s="95"/>
      <c r="AE123" s="95"/>
      <c r="AF123" s="95"/>
      <c r="AG123" s="95"/>
      <c r="AH123" s="95"/>
      <c r="AI123" s="95"/>
      <c r="AJ123" s="95"/>
      <c r="BS123" s="91"/>
      <c r="BT123" s="87"/>
      <c r="BU123" s="87"/>
      <c r="BV123" s="87"/>
      <c r="BW123" s="87"/>
      <c r="BX123" s="87"/>
      <c r="BY123" s="87"/>
      <c r="BZ123" s="87"/>
      <c r="CA123" s="87"/>
      <c r="CB123" s="87"/>
      <c r="CC123" s="87"/>
      <c r="CD123" s="87"/>
      <c r="CE123" s="87"/>
      <c r="CF123" s="87"/>
      <c r="CG123" s="4"/>
    </row>
    <row r="124" spans="2:85">
      <c r="B124" s="11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BS124" s="91"/>
      <c r="BT124" s="87"/>
      <c r="BU124" s="87"/>
      <c r="BV124" s="87"/>
      <c r="BW124" s="87"/>
      <c r="BX124" s="87"/>
      <c r="BY124" s="87"/>
      <c r="BZ124" s="87"/>
      <c r="CA124" s="87"/>
      <c r="CB124" s="87"/>
      <c r="CC124" s="87"/>
      <c r="CD124" s="87"/>
      <c r="CE124" s="87"/>
      <c r="CF124" s="87"/>
      <c r="CG124" s="4"/>
    </row>
    <row r="125" spans="2:85">
      <c r="B125" s="11"/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5"/>
      <c r="W125" s="95"/>
      <c r="X125" s="95"/>
      <c r="Y125" s="95"/>
      <c r="Z125" s="95"/>
      <c r="AA125" s="95"/>
      <c r="AB125" s="95"/>
      <c r="AC125" s="95"/>
      <c r="AD125" s="95"/>
      <c r="AE125" s="95"/>
      <c r="AF125" s="95"/>
      <c r="AG125" s="95"/>
      <c r="AH125" s="95"/>
      <c r="AI125" s="95"/>
      <c r="AJ125" s="95"/>
      <c r="BS125" s="91"/>
      <c r="BT125" s="87"/>
      <c r="BU125" s="87"/>
      <c r="BV125" s="87"/>
      <c r="BW125" s="87"/>
      <c r="BX125" s="87"/>
      <c r="BY125" s="87"/>
      <c r="BZ125" s="87"/>
      <c r="CA125" s="87"/>
      <c r="CB125" s="87"/>
      <c r="CC125" s="87"/>
      <c r="CD125" s="87"/>
      <c r="CE125" s="87"/>
      <c r="CF125" s="87"/>
      <c r="CG125" s="4"/>
    </row>
    <row r="126" spans="2:85">
      <c r="B126" s="11"/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5"/>
      <c r="W126" s="95"/>
      <c r="X126" s="95"/>
      <c r="Y126" s="95"/>
      <c r="Z126" s="95"/>
      <c r="AA126" s="95"/>
      <c r="AB126" s="95"/>
      <c r="AC126" s="95"/>
      <c r="AD126" s="95"/>
      <c r="AE126" s="95"/>
      <c r="AF126" s="95"/>
      <c r="AG126" s="95"/>
      <c r="AH126" s="95"/>
      <c r="AI126" s="95"/>
      <c r="AJ126" s="95"/>
      <c r="BS126" s="91"/>
      <c r="BT126" s="87"/>
      <c r="BU126" s="87"/>
      <c r="BV126" s="87"/>
      <c r="BW126" s="87"/>
      <c r="BX126" s="87"/>
      <c r="BY126" s="87"/>
      <c r="BZ126" s="87"/>
      <c r="CA126" s="87"/>
      <c r="CB126" s="87"/>
      <c r="CC126" s="87"/>
      <c r="CD126" s="87"/>
      <c r="CE126" s="87"/>
      <c r="CF126" s="87"/>
      <c r="CG126" s="4"/>
    </row>
    <row r="127" spans="2:85">
      <c r="B127" s="11"/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5"/>
      <c r="W127" s="95"/>
      <c r="X127" s="95"/>
      <c r="Y127" s="95"/>
      <c r="Z127" s="95"/>
      <c r="AA127" s="95"/>
      <c r="AB127" s="95"/>
      <c r="AC127" s="95"/>
      <c r="AD127" s="95"/>
      <c r="AE127" s="95"/>
      <c r="AF127" s="95"/>
      <c r="AG127" s="95"/>
      <c r="AH127" s="95"/>
      <c r="AI127" s="95"/>
      <c r="AJ127" s="95"/>
      <c r="BS127" s="91"/>
      <c r="BT127" s="87"/>
      <c r="BU127" s="87"/>
      <c r="BV127" s="87"/>
      <c r="BW127" s="87"/>
      <c r="BX127" s="87"/>
      <c r="BY127" s="87"/>
      <c r="BZ127" s="87"/>
      <c r="CA127" s="87"/>
      <c r="CB127" s="87"/>
      <c r="CC127" s="87"/>
      <c r="CD127" s="87"/>
      <c r="CE127" s="87"/>
      <c r="CF127" s="87"/>
      <c r="CG127" s="4"/>
    </row>
    <row r="128" spans="2:85">
      <c r="B128" s="11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BS128" s="91"/>
      <c r="BT128" s="87"/>
      <c r="BU128" s="87"/>
      <c r="BV128" s="87"/>
      <c r="BW128" s="87"/>
      <c r="BX128" s="87"/>
      <c r="BY128" s="87"/>
      <c r="BZ128" s="87"/>
      <c r="CA128" s="87"/>
      <c r="CB128" s="87"/>
      <c r="CC128" s="87"/>
      <c r="CD128" s="87"/>
      <c r="CE128" s="87"/>
      <c r="CF128" s="87"/>
      <c r="CG128" s="4"/>
    </row>
    <row r="129" spans="2:85">
      <c r="B129" s="11"/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5"/>
      <c r="W129" s="95"/>
      <c r="X129" s="95"/>
      <c r="Y129" s="95"/>
      <c r="Z129" s="95"/>
      <c r="AA129" s="95"/>
      <c r="AB129" s="95"/>
      <c r="AC129" s="95"/>
      <c r="AD129" s="95"/>
      <c r="AE129" s="95"/>
      <c r="AF129" s="95"/>
      <c r="AG129" s="95"/>
      <c r="AH129" s="95"/>
      <c r="AI129" s="95"/>
      <c r="AJ129" s="95"/>
      <c r="BS129" s="91"/>
      <c r="BT129" s="87"/>
      <c r="BU129" s="87"/>
      <c r="BV129" s="87"/>
      <c r="BW129" s="87"/>
      <c r="BX129" s="87"/>
      <c r="BY129" s="87"/>
      <c r="BZ129" s="87"/>
      <c r="CA129" s="87"/>
      <c r="CB129" s="87"/>
      <c r="CC129" s="87"/>
      <c r="CD129" s="87"/>
      <c r="CE129" s="87"/>
      <c r="CF129" s="87"/>
      <c r="CG129" s="4"/>
    </row>
    <row r="130" spans="2:85">
      <c r="B130" s="11"/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5"/>
      <c r="W130" s="95"/>
      <c r="X130" s="95"/>
      <c r="Y130" s="95"/>
      <c r="Z130" s="95"/>
      <c r="AA130" s="95"/>
      <c r="AB130" s="95"/>
      <c r="AC130" s="95"/>
      <c r="AD130" s="95"/>
      <c r="AE130" s="95"/>
      <c r="AF130" s="95"/>
      <c r="AG130" s="95"/>
      <c r="AH130" s="95"/>
      <c r="AI130" s="95"/>
      <c r="AJ130" s="95"/>
      <c r="BS130" s="91"/>
      <c r="BT130" s="87"/>
      <c r="BU130" s="87"/>
      <c r="BV130" s="87"/>
      <c r="BW130" s="87"/>
      <c r="BX130" s="87"/>
      <c r="BY130" s="87"/>
      <c r="BZ130" s="87"/>
      <c r="CA130" s="87"/>
      <c r="CB130" s="87"/>
      <c r="CC130" s="87"/>
      <c r="CD130" s="87"/>
      <c r="CE130" s="87"/>
      <c r="CF130" s="87"/>
      <c r="CG130" s="4"/>
    </row>
    <row r="131" spans="2:85">
      <c r="B131" s="11"/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5"/>
      <c r="W131" s="95"/>
      <c r="X131" s="95"/>
      <c r="Y131" s="95"/>
      <c r="Z131" s="95"/>
      <c r="AA131" s="95"/>
      <c r="AB131" s="95"/>
      <c r="AC131" s="95"/>
      <c r="AD131" s="95"/>
      <c r="AE131" s="95"/>
      <c r="AF131" s="95"/>
      <c r="AG131" s="95"/>
      <c r="AH131" s="95"/>
      <c r="AI131" s="95"/>
      <c r="AJ131" s="95"/>
      <c r="BS131" s="91"/>
      <c r="BT131" s="87"/>
      <c r="BU131" s="87"/>
      <c r="BV131" s="87"/>
      <c r="BW131" s="87"/>
      <c r="BX131" s="87"/>
      <c r="BY131" s="87"/>
      <c r="BZ131" s="87"/>
      <c r="CA131" s="87"/>
      <c r="CB131" s="87"/>
      <c r="CC131" s="87"/>
      <c r="CD131" s="87"/>
      <c r="CE131" s="87"/>
      <c r="CF131" s="87"/>
      <c r="CG131" s="4"/>
    </row>
    <row r="132" spans="2:85">
      <c r="B132" s="11"/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5"/>
      <c r="W132" s="95"/>
      <c r="X132" s="95"/>
      <c r="Y132" s="95"/>
      <c r="Z132" s="95"/>
      <c r="AA132" s="95"/>
      <c r="AB132" s="95"/>
      <c r="AC132" s="95"/>
      <c r="AD132" s="95"/>
      <c r="AE132" s="95"/>
      <c r="AF132" s="95"/>
      <c r="AG132" s="95"/>
      <c r="AH132" s="95"/>
      <c r="AI132" s="95"/>
      <c r="AJ132" s="95"/>
      <c r="BS132" s="91"/>
      <c r="BT132" s="87"/>
      <c r="BU132" s="87"/>
      <c r="BV132" s="87"/>
      <c r="BW132" s="87"/>
      <c r="BX132" s="87"/>
      <c r="BY132" s="87"/>
      <c r="BZ132" s="87"/>
      <c r="CA132" s="87"/>
      <c r="CB132" s="87"/>
      <c r="CC132" s="87"/>
      <c r="CD132" s="87"/>
      <c r="CE132" s="87"/>
      <c r="CF132" s="87"/>
      <c r="CG132" s="4"/>
    </row>
    <row r="133" spans="2:85">
      <c r="B133" s="11"/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5"/>
      <c r="W133" s="95"/>
      <c r="X133" s="95"/>
      <c r="Y133" s="95"/>
      <c r="Z133" s="95"/>
      <c r="AA133" s="95"/>
      <c r="AB133" s="95"/>
      <c r="AC133" s="95"/>
      <c r="AD133" s="95"/>
      <c r="AE133" s="95"/>
      <c r="AF133" s="95"/>
      <c r="AG133" s="95"/>
      <c r="AH133" s="95"/>
      <c r="AI133" s="95"/>
      <c r="AJ133" s="95"/>
      <c r="BS133" s="91"/>
      <c r="BT133" s="87"/>
      <c r="BU133" s="87"/>
      <c r="BV133" s="87"/>
      <c r="BW133" s="87"/>
      <c r="BX133" s="87"/>
      <c r="BY133" s="87"/>
      <c r="BZ133" s="87"/>
      <c r="CA133" s="87"/>
      <c r="CB133" s="87"/>
      <c r="CC133" s="87"/>
      <c r="CD133" s="87"/>
      <c r="CE133" s="87"/>
      <c r="CF133" s="87"/>
      <c r="CG133" s="4"/>
    </row>
    <row r="134" spans="2:85">
      <c r="B134" s="11"/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5"/>
      <c r="W134" s="95"/>
      <c r="X134" s="95"/>
      <c r="Y134" s="95"/>
      <c r="Z134" s="95"/>
      <c r="AA134" s="95"/>
      <c r="AB134" s="95"/>
      <c r="AC134" s="95"/>
      <c r="AD134" s="95"/>
      <c r="AE134" s="95"/>
      <c r="AF134" s="95"/>
      <c r="AG134" s="95"/>
      <c r="AH134" s="95"/>
      <c r="AI134" s="95"/>
      <c r="AJ134" s="95"/>
      <c r="BS134" s="91"/>
      <c r="BT134" s="87"/>
      <c r="BU134" s="87"/>
      <c r="BV134" s="87"/>
      <c r="BW134" s="87"/>
      <c r="BX134" s="87"/>
      <c r="BY134" s="87"/>
      <c r="BZ134" s="87"/>
      <c r="CA134" s="87"/>
      <c r="CB134" s="87"/>
      <c r="CC134" s="87"/>
      <c r="CD134" s="87"/>
      <c r="CE134" s="87"/>
      <c r="CF134" s="87"/>
      <c r="CG134" s="4"/>
    </row>
    <row r="135" spans="2:85">
      <c r="B135" s="11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5"/>
      <c r="W135" s="95"/>
      <c r="X135" s="95"/>
      <c r="Y135" s="95"/>
      <c r="Z135" s="95"/>
      <c r="AA135" s="95"/>
      <c r="AB135" s="95"/>
      <c r="AC135" s="95"/>
      <c r="AD135" s="95"/>
      <c r="AE135" s="95"/>
      <c r="AF135" s="95"/>
      <c r="AG135" s="95"/>
      <c r="AH135" s="95"/>
      <c r="AI135" s="95"/>
      <c r="AJ135" s="95"/>
      <c r="BS135" s="91"/>
      <c r="BT135" s="87"/>
      <c r="BU135" s="87"/>
      <c r="BV135" s="87"/>
      <c r="BW135" s="87"/>
      <c r="BX135" s="87"/>
      <c r="BY135" s="87"/>
      <c r="BZ135" s="87"/>
      <c r="CA135" s="87"/>
      <c r="CB135" s="87"/>
      <c r="CC135" s="87"/>
      <c r="CD135" s="87"/>
      <c r="CE135" s="87"/>
      <c r="CF135" s="87"/>
      <c r="CG135" s="4"/>
    </row>
    <row r="136" spans="2:85">
      <c r="B136" s="11"/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5"/>
      <c r="W136" s="95"/>
      <c r="X136" s="95"/>
      <c r="Y136" s="95"/>
      <c r="Z136" s="95"/>
      <c r="AA136" s="95"/>
      <c r="AB136" s="95"/>
      <c r="AC136" s="95"/>
      <c r="AD136" s="95"/>
      <c r="AE136" s="95"/>
      <c r="AF136" s="95"/>
      <c r="AG136" s="95"/>
      <c r="AH136" s="95"/>
      <c r="AI136" s="95"/>
      <c r="AJ136" s="95"/>
      <c r="BS136" s="91"/>
      <c r="BT136" s="87"/>
      <c r="BU136" s="87"/>
      <c r="BV136" s="87"/>
      <c r="BW136" s="87"/>
      <c r="BX136" s="87"/>
      <c r="BY136" s="87"/>
      <c r="BZ136" s="87"/>
      <c r="CA136" s="87"/>
      <c r="CB136" s="87"/>
      <c r="CC136" s="87"/>
      <c r="CD136" s="87"/>
      <c r="CE136" s="87"/>
      <c r="CF136" s="87"/>
      <c r="CG136" s="4"/>
    </row>
    <row r="137" spans="2:85">
      <c r="B137" s="11"/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5"/>
      <c r="W137" s="95"/>
      <c r="X137" s="95"/>
      <c r="Y137" s="95"/>
      <c r="Z137" s="95"/>
      <c r="AA137" s="95"/>
      <c r="AB137" s="95"/>
      <c r="AC137" s="95"/>
      <c r="AD137" s="95"/>
      <c r="AE137" s="95"/>
      <c r="AF137" s="95"/>
      <c r="AG137" s="95"/>
      <c r="AH137" s="95"/>
      <c r="AI137" s="95"/>
      <c r="AJ137" s="95"/>
      <c r="BS137" s="91"/>
      <c r="BT137" s="87"/>
      <c r="BU137" s="87"/>
      <c r="BV137" s="87"/>
      <c r="BW137" s="87"/>
      <c r="BX137" s="87"/>
      <c r="BY137" s="87"/>
      <c r="BZ137" s="87"/>
      <c r="CA137" s="87"/>
      <c r="CB137" s="87"/>
      <c r="CC137" s="87"/>
      <c r="CD137" s="87"/>
      <c r="CE137" s="87"/>
      <c r="CF137" s="87"/>
      <c r="CG137" s="4"/>
    </row>
    <row r="138" spans="2:85">
      <c r="B138" s="11"/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5"/>
      <c r="W138" s="95"/>
      <c r="X138" s="95"/>
      <c r="Y138" s="95"/>
      <c r="Z138" s="95"/>
      <c r="AA138" s="95"/>
      <c r="AB138" s="95"/>
      <c r="AC138" s="95"/>
      <c r="AD138" s="95"/>
      <c r="AE138" s="95"/>
      <c r="AF138" s="95"/>
      <c r="AG138" s="95"/>
      <c r="AH138" s="95"/>
      <c r="AI138" s="95"/>
      <c r="AJ138" s="95"/>
      <c r="BS138" s="91"/>
      <c r="BT138" s="87"/>
      <c r="BU138" s="87"/>
      <c r="BV138" s="87"/>
      <c r="BW138" s="87"/>
      <c r="BX138" s="87"/>
      <c r="BY138" s="87"/>
      <c r="BZ138" s="87"/>
      <c r="CA138" s="87"/>
      <c r="CB138" s="87"/>
      <c r="CC138" s="87"/>
      <c r="CD138" s="87"/>
      <c r="CE138" s="87"/>
      <c r="CF138" s="87"/>
      <c r="CG138" s="4"/>
    </row>
    <row r="139" spans="2:85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8"/>
      <c r="BS139" s="91"/>
      <c r="BT139" s="87"/>
      <c r="BU139" s="87"/>
      <c r="BV139" s="87"/>
      <c r="BW139" s="87"/>
      <c r="BX139" s="87"/>
      <c r="BY139" s="87"/>
      <c r="BZ139" s="87"/>
      <c r="CA139" s="87"/>
      <c r="CB139" s="87"/>
      <c r="CC139" s="87"/>
      <c r="CD139" s="87"/>
      <c r="CE139" s="87"/>
      <c r="CF139" s="87"/>
      <c r="CG139" s="4"/>
    </row>
    <row r="140" spans="2:85">
      <c r="BS140" s="91"/>
      <c r="BT140" s="87"/>
      <c r="BU140" s="87"/>
      <c r="BV140" s="87"/>
      <c r="BW140" s="87"/>
      <c r="BX140" s="87"/>
      <c r="BY140" s="87"/>
      <c r="BZ140" s="87"/>
      <c r="CA140" s="87"/>
      <c r="CB140" s="87"/>
      <c r="CC140" s="87"/>
      <c r="CD140" s="87"/>
      <c r="CE140" s="87"/>
      <c r="CF140" s="87"/>
      <c r="CG140" s="4"/>
    </row>
    <row r="141" spans="2:85">
      <c r="BS141" s="91"/>
      <c r="BT141" s="87"/>
      <c r="BU141" s="87"/>
      <c r="BV141" s="87"/>
      <c r="BW141" s="87"/>
      <c r="BX141" s="87"/>
      <c r="BY141" s="87"/>
      <c r="BZ141" s="87"/>
      <c r="CA141" s="87"/>
      <c r="CB141" s="87"/>
      <c r="CC141" s="87"/>
      <c r="CD141" s="87"/>
      <c r="CE141" s="87"/>
      <c r="CF141" s="87"/>
      <c r="CG141" s="4"/>
    </row>
    <row r="142" spans="2:85">
      <c r="BS142" s="91"/>
      <c r="BT142" s="87"/>
      <c r="BU142" s="87"/>
      <c r="BV142" s="87"/>
      <c r="BW142" s="87"/>
      <c r="BX142" s="87"/>
      <c r="BY142" s="87"/>
      <c r="BZ142" s="87"/>
      <c r="CA142" s="87"/>
      <c r="CB142" s="87"/>
      <c r="CC142" s="87"/>
      <c r="CD142" s="87"/>
      <c r="CE142" s="87"/>
      <c r="CF142" s="87"/>
      <c r="CG142" s="4"/>
    </row>
    <row r="143" spans="2:85">
      <c r="BS143" s="91"/>
      <c r="BT143" s="87"/>
      <c r="BU143" s="87"/>
      <c r="BV143" s="87"/>
      <c r="BW143" s="87"/>
      <c r="BX143" s="87"/>
      <c r="BY143" s="87"/>
      <c r="BZ143" s="87"/>
      <c r="CA143" s="87"/>
      <c r="CB143" s="87"/>
      <c r="CC143" s="87"/>
      <c r="CD143" s="87"/>
      <c r="CE143" s="87"/>
      <c r="CF143" s="87"/>
      <c r="CG143" s="4"/>
    </row>
    <row r="144" spans="2:85">
      <c r="BS144" s="91"/>
      <c r="BT144" s="87"/>
      <c r="BU144" s="87"/>
      <c r="BV144" s="87"/>
      <c r="BW144" s="87"/>
      <c r="BX144" s="87"/>
      <c r="BY144" s="87"/>
      <c r="BZ144" s="87"/>
      <c r="CA144" s="87"/>
      <c r="CB144" s="87"/>
      <c r="CC144" s="87"/>
      <c r="CD144" s="87"/>
      <c r="CE144" s="87"/>
      <c r="CF144" s="87"/>
      <c r="CG144" s="4"/>
    </row>
    <row r="145" spans="71:85">
      <c r="BS145" s="91"/>
      <c r="BT145" s="87"/>
      <c r="BU145" s="87"/>
      <c r="BV145" s="87"/>
      <c r="BW145" s="87"/>
      <c r="BX145" s="87"/>
      <c r="BY145" s="87"/>
      <c r="BZ145" s="87"/>
      <c r="CA145" s="87"/>
      <c r="CB145" s="87"/>
      <c r="CC145" s="87"/>
      <c r="CD145" s="87"/>
      <c r="CE145" s="87"/>
      <c r="CF145" s="87"/>
      <c r="CG145" s="4"/>
    </row>
    <row r="146" spans="71:85">
      <c r="BS146" s="91"/>
      <c r="BT146" s="87"/>
      <c r="BU146" s="87"/>
      <c r="BV146" s="87"/>
      <c r="BW146" s="87"/>
      <c r="BX146" s="87"/>
      <c r="BY146" s="87"/>
      <c r="BZ146" s="87"/>
      <c r="CA146" s="87"/>
      <c r="CB146" s="87"/>
      <c r="CC146" s="87"/>
      <c r="CD146" s="87"/>
      <c r="CE146" s="87"/>
      <c r="CF146" s="87"/>
      <c r="CG146" s="4"/>
    </row>
    <row r="147" spans="71:85">
      <c r="BS147" s="91"/>
      <c r="BT147" s="87"/>
      <c r="BU147" s="87"/>
      <c r="BV147" s="87"/>
      <c r="BW147" s="87"/>
      <c r="BX147" s="87"/>
      <c r="BY147" s="87"/>
      <c r="BZ147" s="87"/>
      <c r="CA147" s="87"/>
      <c r="CB147" s="87"/>
      <c r="CC147" s="87"/>
      <c r="CD147" s="87"/>
      <c r="CE147" s="87"/>
      <c r="CF147" s="87"/>
      <c r="CG147" s="4"/>
    </row>
    <row r="148" spans="71:85">
      <c r="BS148" s="91"/>
      <c r="BT148" s="87"/>
      <c r="BU148" s="87"/>
      <c r="BV148" s="87"/>
      <c r="BW148" s="87"/>
      <c r="BX148" s="87"/>
      <c r="BY148" s="87"/>
      <c r="BZ148" s="87"/>
      <c r="CA148" s="87"/>
      <c r="CB148" s="87"/>
      <c r="CC148" s="87"/>
      <c r="CD148" s="87"/>
      <c r="CE148" s="87"/>
      <c r="CF148" s="87"/>
      <c r="CG148" s="4"/>
    </row>
    <row r="149" spans="71:85">
      <c r="BS149" s="91"/>
      <c r="BT149" s="87"/>
      <c r="BU149" s="87"/>
      <c r="BV149" s="87"/>
      <c r="BW149" s="87"/>
      <c r="BX149" s="87"/>
      <c r="BY149" s="87"/>
      <c r="BZ149" s="87"/>
      <c r="CA149" s="87"/>
      <c r="CB149" s="87"/>
      <c r="CC149" s="87"/>
      <c r="CD149" s="87"/>
      <c r="CE149" s="87"/>
      <c r="CF149" s="87"/>
      <c r="CG149" s="4"/>
    </row>
    <row r="150" spans="71:85">
      <c r="BS150" s="91"/>
      <c r="BT150" s="87"/>
      <c r="BU150" s="87"/>
      <c r="BV150" s="87"/>
      <c r="BW150" s="87"/>
      <c r="BX150" s="87"/>
      <c r="BY150" s="87"/>
      <c r="BZ150" s="87"/>
      <c r="CA150" s="87"/>
      <c r="CB150" s="87"/>
      <c r="CC150" s="87"/>
      <c r="CD150" s="87"/>
      <c r="CE150" s="87"/>
      <c r="CF150" s="87"/>
      <c r="CG150" s="4"/>
    </row>
    <row r="151" spans="71:85">
      <c r="BS151" s="91"/>
      <c r="BT151" s="87"/>
      <c r="BU151" s="87"/>
      <c r="BV151" s="87"/>
      <c r="BW151" s="87"/>
      <c r="BX151" s="87"/>
      <c r="BY151" s="87"/>
      <c r="BZ151" s="87"/>
      <c r="CA151" s="87"/>
      <c r="CB151" s="87"/>
      <c r="CC151" s="87"/>
      <c r="CD151" s="87"/>
      <c r="CE151" s="87"/>
      <c r="CF151" s="87"/>
      <c r="CG151" s="4"/>
    </row>
    <row r="152" spans="71:85">
      <c r="BS152" s="91"/>
      <c r="BT152" s="87"/>
      <c r="BU152" s="87"/>
      <c r="BV152" s="87"/>
      <c r="BW152" s="87"/>
      <c r="BX152" s="87"/>
      <c r="BY152" s="87"/>
      <c r="BZ152" s="87"/>
      <c r="CA152" s="87"/>
      <c r="CB152" s="87"/>
      <c r="CC152" s="87"/>
      <c r="CD152" s="87"/>
      <c r="CE152" s="87"/>
      <c r="CF152" s="87"/>
      <c r="CG152" s="4"/>
    </row>
    <row r="153" spans="71:85">
      <c r="BS153" s="91"/>
      <c r="BT153" s="87"/>
      <c r="BU153" s="87"/>
      <c r="BV153" s="87"/>
      <c r="BW153" s="87"/>
      <c r="BX153" s="87"/>
      <c r="BY153" s="87"/>
      <c r="BZ153" s="87"/>
      <c r="CA153" s="87"/>
      <c r="CB153" s="87"/>
      <c r="CC153" s="87"/>
      <c r="CD153" s="87"/>
      <c r="CE153" s="87"/>
      <c r="CF153" s="87"/>
      <c r="CG153" s="4"/>
    </row>
    <row r="154" spans="71:85">
      <c r="BS154" s="91"/>
      <c r="BT154" s="87"/>
      <c r="BU154" s="87"/>
      <c r="BV154" s="87"/>
      <c r="BW154" s="87"/>
      <c r="BX154" s="87"/>
      <c r="BY154" s="87"/>
      <c r="BZ154" s="87"/>
      <c r="CA154" s="87"/>
      <c r="CB154" s="87"/>
      <c r="CC154" s="87"/>
      <c r="CD154" s="87"/>
      <c r="CE154" s="87"/>
      <c r="CF154" s="87"/>
      <c r="CG154" s="4"/>
    </row>
    <row r="155" spans="71:85">
      <c r="BS155" s="91"/>
      <c r="BT155" s="87"/>
      <c r="BU155" s="87"/>
      <c r="BV155" s="87"/>
      <c r="BW155" s="87"/>
      <c r="BX155" s="87"/>
      <c r="BY155" s="87"/>
      <c r="BZ155" s="87"/>
      <c r="CA155" s="87"/>
      <c r="CB155" s="87"/>
      <c r="CC155" s="87"/>
      <c r="CD155" s="87"/>
      <c r="CE155" s="87"/>
      <c r="CF155" s="87"/>
      <c r="CG155" s="4"/>
    </row>
    <row r="156" spans="71:85">
      <c r="BS156" s="91"/>
      <c r="BT156" s="87"/>
      <c r="BU156" s="87"/>
      <c r="BV156" s="87"/>
      <c r="BW156" s="87"/>
      <c r="BX156" s="87"/>
      <c r="BY156" s="87"/>
      <c r="BZ156" s="87"/>
      <c r="CA156" s="87"/>
      <c r="CB156" s="87"/>
      <c r="CC156" s="87"/>
      <c r="CD156" s="87"/>
      <c r="CE156" s="87"/>
      <c r="CF156" s="87"/>
      <c r="CG156" s="4"/>
    </row>
    <row r="157" spans="71:85">
      <c r="BS157" s="91"/>
      <c r="BT157" s="87"/>
      <c r="BU157" s="87"/>
      <c r="BV157" s="87"/>
      <c r="BW157" s="87"/>
      <c r="BX157" s="87"/>
      <c r="BY157" s="87"/>
      <c r="BZ157" s="87"/>
      <c r="CA157" s="87"/>
      <c r="CB157" s="87"/>
      <c r="CC157" s="87"/>
      <c r="CD157" s="87"/>
      <c r="CE157" s="87"/>
      <c r="CF157" s="87"/>
      <c r="CG157" s="4"/>
    </row>
    <row r="158" spans="71:85">
      <c r="BS158" s="91"/>
      <c r="BT158" s="87"/>
      <c r="BU158" s="87"/>
      <c r="BV158" s="87"/>
      <c r="BW158" s="87"/>
      <c r="BX158" s="87"/>
      <c r="BY158" s="87"/>
      <c r="BZ158" s="87"/>
      <c r="CA158" s="87"/>
      <c r="CB158" s="87"/>
      <c r="CC158" s="87"/>
      <c r="CD158" s="87"/>
      <c r="CE158" s="87"/>
      <c r="CF158" s="87"/>
      <c r="CG158" s="4"/>
    </row>
    <row r="159" spans="71:85">
      <c r="BS159" s="91"/>
      <c r="BT159" s="87"/>
      <c r="BU159" s="87"/>
      <c r="BV159" s="87"/>
      <c r="BW159" s="87"/>
      <c r="BX159" s="87"/>
      <c r="BY159" s="87"/>
      <c r="BZ159" s="87"/>
      <c r="CA159" s="87"/>
      <c r="CB159" s="87"/>
      <c r="CC159" s="87"/>
      <c r="CD159" s="87"/>
      <c r="CE159" s="87"/>
      <c r="CF159" s="87"/>
      <c r="CG159" s="4"/>
    </row>
    <row r="160" spans="71:85">
      <c r="BS160" s="91"/>
      <c r="BT160" s="87"/>
      <c r="BU160" s="87"/>
      <c r="BV160" s="87"/>
      <c r="BW160" s="87"/>
      <c r="BX160" s="87"/>
      <c r="BY160" s="87"/>
      <c r="BZ160" s="87"/>
      <c r="CA160" s="87"/>
      <c r="CB160" s="87"/>
      <c r="CC160" s="87"/>
      <c r="CD160" s="87"/>
      <c r="CE160" s="87"/>
      <c r="CF160" s="87"/>
      <c r="CG160" s="4"/>
    </row>
    <row r="161" spans="71:85">
      <c r="BS161" s="91"/>
      <c r="BT161" s="87"/>
      <c r="BU161" s="87"/>
      <c r="BV161" s="87"/>
      <c r="BW161" s="87"/>
      <c r="BX161" s="87"/>
      <c r="BY161" s="87"/>
      <c r="BZ161" s="87"/>
      <c r="CA161" s="87"/>
      <c r="CB161" s="87"/>
      <c r="CC161" s="87"/>
      <c r="CD161" s="87"/>
      <c r="CE161" s="87"/>
      <c r="CF161" s="87"/>
      <c r="CG161" s="4"/>
    </row>
    <row r="162" spans="71:85">
      <c r="BS162" s="91"/>
      <c r="BT162" s="87"/>
      <c r="BU162" s="87"/>
      <c r="BV162" s="87"/>
      <c r="BW162" s="87"/>
      <c r="BX162" s="87"/>
      <c r="BY162" s="87"/>
      <c r="BZ162" s="87"/>
      <c r="CA162" s="87"/>
      <c r="CB162" s="87"/>
      <c r="CC162" s="87"/>
      <c r="CD162" s="87"/>
      <c r="CE162" s="87"/>
      <c r="CF162" s="87"/>
      <c r="CG162" s="4"/>
    </row>
    <row r="163" spans="71:85">
      <c r="BS163" s="91"/>
      <c r="BT163" s="87"/>
      <c r="BU163" s="87"/>
      <c r="BV163" s="87"/>
      <c r="BW163" s="87"/>
      <c r="BX163" s="87"/>
      <c r="BY163" s="87"/>
      <c r="BZ163" s="87"/>
      <c r="CA163" s="87"/>
      <c r="CB163" s="87"/>
      <c r="CC163" s="87"/>
      <c r="CD163" s="87"/>
      <c r="CE163" s="87"/>
      <c r="CF163" s="87"/>
      <c r="CG163" s="4"/>
    </row>
    <row r="164" spans="71:85">
      <c r="BS164" s="91"/>
      <c r="BT164" s="87"/>
      <c r="BU164" s="87"/>
      <c r="BV164" s="87"/>
      <c r="BW164" s="87"/>
      <c r="BX164" s="87"/>
      <c r="BY164" s="87"/>
      <c r="BZ164" s="87"/>
      <c r="CA164" s="87"/>
      <c r="CB164" s="87"/>
      <c r="CC164" s="87"/>
      <c r="CD164" s="87"/>
      <c r="CE164" s="87"/>
      <c r="CF164" s="87"/>
      <c r="CG164" s="4"/>
    </row>
    <row r="165" spans="71:85">
      <c r="BS165" s="91"/>
      <c r="BT165" s="87"/>
      <c r="BU165" s="87"/>
      <c r="BV165" s="87"/>
      <c r="BW165" s="87"/>
      <c r="BX165" s="87"/>
      <c r="BY165" s="87"/>
      <c r="BZ165" s="87"/>
      <c r="CA165" s="87"/>
      <c r="CB165" s="87"/>
      <c r="CC165" s="87"/>
      <c r="CD165" s="87"/>
      <c r="CE165" s="87"/>
      <c r="CF165" s="87"/>
      <c r="CG165" s="4"/>
    </row>
    <row r="166" spans="71:85">
      <c r="BS166" s="91"/>
      <c r="BT166" s="87"/>
      <c r="BU166" s="87"/>
      <c r="BV166" s="87"/>
      <c r="BW166" s="87"/>
      <c r="BX166" s="87"/>
      <c r="BY166" s="87"/>
      <c r="BZ166" s="87"/>
      <c r="CA166" s="87"/>
      <c r="CB166" s="87"/>
      <c r="CC166" s="87"/>
      <c r="CD166" s="87"/>
      <c r="CE166" s="87"/>
      <c r="CF166" s="87"/>
      <c r="CG166" s="4"/>
    </row>
    <row r="167" spans="71:85">
      <c r="BS167" s="91"/>
      <c r="BT167" s="87"/>
      <c r="BU167" s="87"/>
      <c r="BV167" s="87"/>
      <c r="BW167" s="87"/>
      <c r="BX167" s="87"/>
      <c r="BY167" s="87"/>
      <c r="BZ167" s="87"/>
      <c r="CA167" s="87"/>
      <c r="CB167" s="87"/>
      <c r="CC167" s="87"/>
      <c r="CD167" s="87"/>
      <c r="CE167" s="87"/>
      <c r="CF167" s="87"/>
      <c r="CG167" s="4"/>
    </row>
    <row r="168" spans="71:85">
      <c r="BS168" s="91"/>
      <c r="BT168" s="87"/>
      <c r="BU168" s="87"/>
      <c r="BV168" s="87"/>
      <c r="BW168" s="87"/>
      <c r="BX168" s="87"/>
      <c r="BY168" s="87"/>
      <c r="BZ168" s="87"/>
      <c r="CA168" s="87"/>
      <c r="CB168" s="87"/>
      <c r="CC168" s="87"/>
      <c r="CD168" s="87"/>
      <c r="CE168" s="87"/>
      <c r="CF168" s="87"/>
      <c r="CG168" s="4"/>
    </row>
    <row r="169" spans="71:85">
      <c r="BS169" s="91"/>
      <c r="BT169" s="87"/>
      <c r="BU169" s="87"/>
      <c r="BV169" s="87"/>
      <c r="BW169" s="87"/>
      <c r="BX169" s="87"/>
      <c r="BY169" s="87"/>
      <c r="BZ169" s="87"/>
      <c r="CA169" s="87"/>
      <c r="CB169" s="87"/>
      <c r="CC169" s="87"/>
      <c r="CD169" s="87"/>
      <c r="CE169" s="87"/>
      <c r="CF169" s="87"/>
      <c r="CG169" s="4"/>
    </row>
    <row r="170" spans="71:85">
      <c r="BS170" s="91"/>
      <c r="BT170" s="87"/>
      <c r="BU170" s="87"/>
      <c r="BV170" s="87"/>
      <c r="BW170" s="87"/>
      <c r="BX170" s="87"/>
      <c r="BY170" s="87"/>
      <c r="BZ170" s="87"/>
      <c r="CA170" s="87"/>
      <c r="CB170" s="87"/>
      <c r="CC170" s="87"/>
      <c r="CD170" s="87"/>
      <c r="CE170" s="87"/>
      <c r="CF170" s="87"/>
      <c r="CG170" s="4"/>
    </row>
    <row r="171" spans="71:85">
      <c r="BS171" s="91"/>
      <c r="BT171" s="87"/>
      <c r="BU171" s="87"/>
      <c r="BV171" s="87"/>
      <c r="BW171" s="87"/>
      <c r="BX171" s="87"/>
      <c r="BY171" s="87"/>
      <c r="BZ171" s="87"/>
      <c r="CA171" s="87"/>
      <c r="CB171" s="87"/>
      <c r="CC171" s="87"/>
      <c r="CD171" s="87"/>
      <c r="CE171" s="87"/>
      <c r="CF171" s="87"/>
      <c r="CG171" s="4"/>
    </row>
    <row r="172" spans="71:85">
      <c r="BS172" s="91"/>
      <c r="BT172" s="87"/>
      <c r="BU172" s="87"/>
      <c r="BV172" s="87"/>
      <c r="BW172" s="87"/>
      <c r="BX172" s="87"/>
      <c r="BY172" s="87"/>
      <c r="BZ172" s="87"/>
      <c r="CA172" s="87"/>
      <c r="CB172" s="87"/>
      <c r="CC172" s="87"/>
      <c r="CD172" s="87"/>
      <c r="CE172" s="87"/>
      <c r="CF172" s="87"/>
      <c r="CG172" s="4"/>
    </row>
    <row r="173" spans="71:85">
      <c r="BS173" s="91"/>
      <c r="BT173" s="87"/>
      <c r="BU173" s="87"/>
      <c r="BV173" s="87"/>
      <c r="BW173" s="87"/>
      <c r="BX173" s="87"/>
      <c r="BY173" s="87"/>
      <c r="BZ173" s="87"/>
      <c r="CA173" s="87"/>
      <c r="CB173" s="87"/>
      <c r="CC173" s="87"/>
      <c r="CD173" s="87"/>
      <c r="CE173" s="87"/>
      <c r="CF173" s="87"/>
      <c r="CG173" s="4"/>
    </row>
    <row r="174" spans="71:85">
      <c r="BS174" s="91"/>
      <c r="BT174" s="87"/>
      <c r="BU174" s="87"/>
      <c r="BV174" s="87"/>
      <c r="BW174" s="87"/>
      <c r="BX174" s="87"/>
      <c r="BY174" s="87"/>
      <c r="BZ174" s="87"/>
      <c r="CA174" s="87"/>
      <c r="CB174" s="87"/>
      <c r="CC174" s="87"/>
      <c r="CD174" s="87"/>
      <c r="CE174" s="87"/>
      <c r="CF174" s="87"/>
      <c r="CG174" s="4"/>
    </row>
    <row r="175" spans="71:85">
      <c r="BS175" s="91"/>
      <c r="BT175" s="87"/>
      <c r="BU175" s="87"/>
      <c r="BV175" s="87"/>
      <c r="BW175" s="87"/>
      <c r="BX175" s="87"/>
      <c r="BY175" s="87"/>
      <c r="BZ175" s="87"/>
      <c r="CA175" s="87"/>
      <c r="CB175" s="87"/>
      <c r="CC175" s="87"/>
      <c r="CD175" s="87"/>
      <c r="CE175" s="87"/>
      <c r="CF175" s="87"/>
      <c r="CG175" s="4"/>
    </row>
    <row r="176" spans="71:85">
      <c r="BS176" s="91"/>
      <c r="BT176" s="87"/>
      <c r="BU176" s="87"/>
      <c r="BV176" s="87"/>
      <c r="BW176" s="87"/>
      <c r="BX176" s="87"/>
      <c r="BY176" s="87"/>
      <c r="BZ176" s="87"/>
      <c r="CA176" s="87"/>
      <c r="CB176" s="87"/>
      <c r="CC176" s="87"/>
      <c r="CD176" s="87"/>
      <c r="CE176" s="87"/>
      <c r="CF176" s="87"/>
      <c r="CG176" s="4"/>
    </row>
    <row r="177" spans="71:85">
      <c r="BS177" s="91"/>
      <c r="BT177" s="87"/>
      <c r="BU177" s="87"/>
      <c r="BV177" s="87"/>
      <c r="BW177" s="87"/>
      <c r="BX177" s="87"/>
      <c r="BY177" s="87"/>
      <c r="BZ177" s="87"/>
      <c r="CA177" s="87"/>
      <c r="CB177" s="87"/>
      <c r="CC177" s="87"/>
      <c r="CD177" s="87"/>
      <c r="CE177" s="87"/>
      <c r="CF177" s="87"/>
      <c r="CG177" s="4"/>
    </row>
    <row r="178" spans="71:85">
      <c r="BS178" s="91"/>
      <c r="BT178" s="87"/>
      <c r="BU178" s="87"/>
      <c r="BV178" s="87"/>
      <c r="BW178" s="87"/>
      <c r="BX178" s="87"/>
      <c r="BY178" s="87"/>
      <c r="BZ178" s="87"/>
      <c r="CA178" s="87"/>
      <c r="CB178" s="87"/>
      <c r="CC178" s="87"/>
      <c r="CD178" s="87"/>
      <c r="CE178" s="87"/>
      <c r="CF178" s="87"/>
      <c r="CG178" s="4"/>
    </row>
    <row r="179" spans="71:85">
      <c r="BS179" s="91"/>
      <c r="BT179" s="87"/>
      <c r="BU179" s="87"/>
      <c r="BV179" s="87"/>
      <c r="BW179" s="87"/>
      <c r="BX179" s="87"/>
      <c r="BY179" s="87"/>
      <c r="BZ179" s="87"/>
      <c r="CA179" s="87"/>
      <c r="CB179" s="87"/>
      <c r="CC179" s="87"/>
      <c r="CD179" s="87"/>
      <c r="CE179" s="87"/>
      <c r="CF179" s="87"/>
      <c r="CG179" s="4"/>
    </row>
    <row r="180" spans="71:85">
      <c r="BS180" s="91"/>
      <c r="BT180" s="87"/>
      <c r="BU180" s="87"/>
      <c r="BV180" s="87"/>
      <c r="BW180" s="87"/>
      <c r="BX180" s="87"/>
      <c r="BY180" s="87"/>
      <c r="BZ180" s="87"/>
      <c r="CA180" s="87"/>
      <c r="CB180" s="87"/>
      <c r="CC180" s="87"/>
      <c r="CD180" s="87"/>
      <c r="CE180" s="87"/>
      <c r="CF180" s="87"/>
      <c r="CG180" s="4"/>
    </row>
    <row r="181" spans="71:85">
      <c r="BS181" s="91"/>
      <c r="BT181" s="87"/>
      <c r="BU181" s="87"/>
      <c r="BV181" s="87"/>
      <c r="BW181" s="87"/>
      <c r="BX181" s="87"/>
      <c r="BY181" s="87"/>
      <c r="BZ181" s="87"/>
      <c r="CA181" s="87"/>
      <c r="CB181" s="87"/>
      <c r="CC181" s="87"/>
      <c r="CD181" s="87"/>
      <c r="CE181" s="87"/>
      <c r="CF181" s="87"/>
      <c r="CG181" s="4"/>
    </row>
    <row r="182" spans="71:85">
      <c r="BS182" s="91"/>
      <c r="BT182" s="87"/>
      <c r="BU182" s="87"/>
      <c r="BV182" s="87"/>
      <c r="BW182" s="87"/>
      <c r="BX182" s="87"/>
      <c r="BY182" s="87"/>
      <c r="BZ182" s="87"/>
      <c r="CA182" s="87"/>
      <c r="CB182" s="87"/>
      <c r="CC182" s="87"/>
      <c r="CD182" s="87"/>
      <c r="CE182" s="87"/>
      <c r="CF182" s="87"/>
      <c r="CG182" s="4"/>
    </row>
    <row r="183" spans="71:85">
      <c r="BS183" s="91"/>
      <c r="BT183" s="87"/>
      <c r="BU183" s="87"/>
      <c r="BV183" s="87"/>
      <c r="BW183" s="87"/>
      <c r="BX183" s="87"/>
      <c r="BY183" s="87"/>
      <c r="BZ183" s="87"/>
      <c r="CA183" s="87"/>
      <c r="CB183" s="87"/>
      <c r="CC183" s="87"/>
      <c r="CD183" s="87"/>
      <c r="CE183" s="87"/>
      <c r="CF183" s="87"/>
      <c r="CG183" s="4"/>
    </row>
    <row r="184" spans="71:85">
      <c r="BS184" s="91"/>
      <c r="BT184" s="87"/>
      <c r="BU184" s="87"/>
      <c r="BV184" s="87"/>
      <c r="BW184" s="87"/>
      <c r="BX184" s="87"/>
      <c r="BY184" s="87"/>
      <c r="BZ184" s="87"/>
      <c r="CA184" s="87"/>
      <c r="CB184" s="87"/>
      <c r="CC184" s="87"/>
      <c r="CD184" s="87"/>
      <c r="CE184" s="87"/>
      <c r="CF184" s="87"/>
      <c r="CG184" s="4"/>
    </row>
    <row r="185" spans="71:85">
      <c r="BS185" s="91"/>
      <c r="BT185" s="87"/>
      <c r="BU185" s="87"/>
      <c r="BV185" s="87"/>
      <c r="BW185" s="87"/>
      <c r="BX185" s="87"/>
      <c r="BY185" s="87"/>
      <c r="BZ185" s="87"/>
      <c r="CA185" s="87"/>
      <c r="CB185" s="87"/>
      <c r="CC185" s="87"/>
      <c r="CD185" s="87"/>
      <c r="CE185" s="87"/>
      <c r="CF185" s="87"/>
      <c r="CG185" s="4"/>
    </row>
    <row r="186" spans="71:85">
      <c r="BS186" s="91"/>
      <c r="BT186" s="87"/>
      <c r="BU186" s="87"/>
      <c r="BV186" s="87"/>
      <c r="BW186" s="87"/>
      <c r="BX186" s="87"/>
      <c r="BY186" s="87"/>
      <c r="BZ186" s="87"/>
      <c r="CA186" s="87"/>
      <c r="CB186" s="87"/>
      <c r="CC186" s="87"/>
      <c r="CD186" s="87"/>
      <c r="CE186" s="87"/>
      <c r="CF186" s="87"/>
      <c r="CG186" s="4"/>
    </row>
    <row r="187" spans="71:85">
      <c r="BS187" s="91"/>
      <c r="BT187" s="87"/>
      <c r="BU187" s="87"/>
      <c r="BV187" s="87"/>
      <c r="BW187" s="87"/>
      <c r="BX187" s="87"/>
      <c r="BY187" s="87"/>
      <c r="BZ187" s="87"/>
      <c r="CA187" s="87"/>
      <c r="CB187" s="87"/>
      <c r="CC187" s="87"/>
      <c r="CD187" s="87"/>
      <c r="CE187" s="87"/>
      <c r="CF187" s="87"/>
      <c r="CG187" s="4"/>
    </row>
    <row r="188" spans="71:85">
      <c r="BS188" s="91"/>
      <c r="BT188" s="87"/>
      <c r="BU188" s="87"/>
      <c r="BV188" s="87"/>
      <c r="BW188" s="87"/>
      <c r="BX188" s="87"/>
      <c r="BY188" s="87"/>
      <c r="BZ188" s="87"/>
      <c r="CA188" s="87"/>
      <c r="CB188" s="87"/>
      <c r="CC188" s="87"/>
      <c r="CD188" s="87"/>
      <c r="CE188" s="87"/>
      <c r="CF188" s="87"/>
      <c r="CG188" s="4"/>
    </row>
    <row r="189" spans="71:85">
      <c r="BS189" s="91"/>
      <c r="BT189" s="87"/>
      <c r="BU189" s="87"/>
      <c r="BV189" s="87"/>
      <c r="BW189" s="87"/>
      <c r="BX189" s="87"/>
      <c r="BY189" s="87"/>
      <c r="BZ189" s="87"/>
      <c r="CA189" s="87"/>
      <c r="CB189" s="87"/>
      <c r="CC189" s="87"/>
      <c r="CD189" s="87"/>
      <c r="CE189" s="87"/>
      <c r="CF189" s="87"/>
      <c r="CG189" s="4"/>
    </row>
    <row r="190" spans="71:85">
      <c r="BS190" s="91"/>
      <c r="BT190" s="87"/>
      <c r="BU190" s="87"/>
      <c r="BV190" s="87"/>
      <c r="BW190" s="87"/>
      <c r="BX190" s="87"/>
      <c r="BY190" s="87"/>
      <c r="BZ190" s="87"/>
      <c r="CA190" s="87"/>
      <c r="CB190" s="87"/>
      <c r="CC190" s="87"/>
      <c r="CD190" s="87"/>
      <c r="CE190" s="87"/>
      <c r="CF190" s="87"/>
      <c r="CG190" s="4"/>
    </row>
    <row r="191" spans="71:85">
      <c r="BS191" s="91"/>
      <c r="BT191" s="87"/>
      <c r="BU191" s="87"/>
      <c r="BV191" s="87"/>
      <c r="BW191" s="87"/>
      <c r="BX191" s="87"/>
      <c r="BY191" s="87"/>
      <c r="BZ191" s="87"/>
      <c r="CA191" s="87"/>
      <c r="CB191" s="87"/>
      <c r="CC191" s="87"/>
      <c r="CD191" s="87"/>
      <c r="CE191" s="87"/>
      <c r="CF191" s="87"/>
      <c r="CG191" s="4"/>
    </row>
    <row r="192" spans="71:85">
      <c r="BS192" s="91"/>
      <c r="BT192" s="87"/>
      <c r="BU192" s="87"/>
      <c r="BV192" s="87"/>
      <c r="BW192" s="87"/>
      <c r="BX192" s="87"/>
      <c r="BY192" s="87"/>
      <c r="BZ192" s="87"/>
      <c r="CA192" s="87"/>
      <c r="CB192" s="87"/>
      <c r="CC192" s="87"/>
      <c r="CD192" s="87"/>
      <c r="CE192" s="87"/>
      <c r="CF192" s="87"/>
      <c r="CG192" s="4"/>
    </row>
    <row r="193" spans="71:85">
      <c r="BS193" s="91"/>
      <c r="BT193" s="87"/>
      <c r="BU193" s="87"/>
      <c r="BV193" s="87"/>
      <c r="BW193" s="87"/>
      <c r="BX193" s="87"/>
      <c r="BY193" s="87"/>
      <c r="BZ193" s="87"/>
      <c r="CA193" s="87"/>
      <c r="CB193" s="87"/>
      <c r="CC193" s="87"/>
      <c r="CD193" s="87"/>
      <c r="CE193" s="87"/>
      <c r="CF193" s="87"/>
      <c r="CG193" s="4"/>
    </row>
    <row r="194" spans="71:85">
      <c r="BS194" s="91"/>
      <c r="BT194" s="87"/>
      <c r="BU194" s="87"/>
      <c r="BV194" s="87"/>
      <c r="BW194" s="87"/>
      <c r="BX194" s="87"/>
      <c r="BY194" s="87"/>
      <c r="BZ194" s="87"/>
      <c r="CA194" s="87"/>
      <c r="CB194" s="87"/>
      <c r="CC194" s="87"/>
      <c r="CD194" s="87"/>
      <c r="CE194" s="87"/>
      <c r="CF194" s="87"/>
      <c r="CG194" s="4"/>
    </row>
    <row r="195" spans="71:85">
      <c r="BS195" s="91"/>
      <c r="BT195" s="87"/>
      <c r="BU195" s="87"/>
      <c r="BV195" s="87"/>
      <c r="BW195" s="87"/>
      <c r="BX195" s="87"/>
      <c r="BY195" s="87"/>
      <c r="BZ195" s="87"/>
      <c r="CA195" s="87"/>
      <c r="CB195" s="87"/>
      <c r="CC195" s="87"/>
      <c r="CD195" s="87"/>
      <c r="CE195" s="87"/>
      <c r="CF195" s="87"/>
      <c r="CG195" s="4"/>
    </row>
    <row r="196" spans="71:85">
      <c r="BS196" s="91"/>
      <c r="BT196" s="87"/>
      <c r="BU196" s="87"/>
      <c r="BV196" s="87"/>
      <c r="BW196" s="87"/>
      <c r="BX196" s="87"/>
      <c r="BY196" s="87"/>
      <c r="BZ196" s="87"/>
      <c r="CA196" s="87"/>
      <c r="CB196" s="87"/>
      <c r="CC196" s="87"/>
      <c r="CD196" s="87"/>
      <c r="CE196" s="87"/>
      <c r="CF196" s="87"/>
      <c r="CG196" s="4"/>
    </row>
    <row r="197" spans="71:85">
      <c r="BS197" s="91"/>
      <c r="BT197" s="87"/>
      <c r="BU197" s="87"/>
      <c r="BV197" s="87"/>
      <c r="BW197" s="87"/>
      <c r="BX197" s="87"/>
      <c r="BY197" s="87"/>
      <c r="BZ197" s="87"/>
      <c r="CA197" s="87"/>
      <c r="CB197" s="87"/>
      <c r="CC197" s="87"/>
      <c r="CD197" s="87"/>
      <c r="CE197" s="87"/>
      <c r="CF197" s="87"/>
      <c r="CG197" s="4"/>
    </row>
    <row r="198" spans="71:85">
      <c r="BS198" s="91"/>
      <c r="BT198" s="87"/>
      <c r="BU198" s="87"/>
      <c r="BV198" s="87"/>
      <c r="BW198" s="87"/>
      <c r="BX198" s="87"/>
      <c r="BY198" s="87"/>
      <c r="BZ198" s="87"/>
      <c r="CA198" s="87"/>
      <c r="CB198" s="87"/>
      <c r="CC198" s="87"/>
      <c r="CD198" s="87"/>
      <c r="CE198" s="87"/>
      <c r="CF198" s="87"/>
      <c r="CG198" s="4"/>
    </row>
    <row r="199" spans="71:85">
      <c r="BS199" s="91"/>
      <c r="BT199" s="87"/>
      <c r="BU199" s="87"/>
      <c r="BV199" s="87"/>
      <c r="BW199" s="87"/>
      <c r="BX199" s="87"/>
      <c r="BY199" s="87"/>
      <c r="BZ199" s="87"/>
      <c r="CA199" s="87"/>
      <c r="CB199" s="87"/>
      <c r="CC199" s="87"/>
      <c r="CD199" s="87"/>
      <c r="CE199" s="87"/>
      <c r="CF199" s="87"/>
      <c r="CG199" s="4"/>
    </row>
    <row r="200" spans="71:85">
      <c r="BS200" s="91"/>
      <c r="BT200" s="87"/>
      <c r="BU200" s="87"/>
      <c r="BV200" s="87"/>
      <c r="BW200" s="87"/>
      <c r="BX200" s="87"/>
      <c r="BY200" s="87"/>
      <c r="BZ200" s="87"/>
      <c r="CA200" s="87"/>
      <c r="CB200" s="87"/>
      <c r="CC200" s="87"/>
      <c r="CD200" s="87"/>
      <c r="CE200" s="87"/>
      <c r="CF200" s="87"/>
      <c r="CG200" s="4"/>
    </row>
    <row r="201" spans="71:85">
      <c r="BS201" s="91"/>
      <c r="BT201" s="87"/>
      <c r="BU201" s="87"/>
      <c r="BV201" s="87"/>
      <c r="BW201" s="87"/>
      <c r="BX201" s="87"/>
      <c r="BY201" s="87"/>
      <c r="BZ201" s="87"/>
      <c r="CA201" s="87"/>
      <c r="CB201" s="87"/>
      <c r="CC201" s="87"/>
      <c r="CD201" s="87"/>
      <c r="CE201" s="87"/>
      <c r="CF201" s="87"/>
      <c r="CG201" s="4"/>
    </row>
    <row r="202" spans="71:85">
      <c r="BS202" s="91"/>
      <c r="BT202" s="87"/>
      <c r="BU202" s="87"/>
      <c r="BV202" s="87"/>
      <c r="BW202" s="87"/>
      <c r="BX202" s="87"/>
      <c r="BY202" s="87"/>
      <c r="BZ202" s="87"/>
      <c r="CA202" s="87"/>
      <c r="CB202" s="87"/>
      <c r="CC202" s="87"/>
      <c r="CD202" s="87"/>
      <c r="CE202" s="87"/>
      <c r="CF202" s="87"/>
      <c r="CG202" s="4"/>
    </row>
    <row r="203" spans="71:85">
      <c r="BS203" s="91"/>
      <c r="BT203" s="87"/>
      <c r="BU203" s="87"/>
      <c r="BV203" s="87"/>
      <c r="BW203" s="87"/>
      <c r="BX203" s="87"/>
      <c r="BY203" s="87"/>
      <c r="BZ203" s="87"/>
      <c r="CA203" s="87"/>
      <c r="CB203" s="87"/>
      <c r="CC203" s="87"/>
      <c r="CD203" s="87"/>
      <c r="CE203" s="87"/>
      <c r="CF203" s="87"/>
      <c r="CG203" s="4"/>
    </row>
    <row r="204" spans="71:85">
      <c r="BS204" s="91"/>
      <c r="BT204" s="87"/>
      <c r="BU204" s="87"/>
      <c r="BV204" s="87"/>
      <c r="BW204" s="87"/>
      <c r="BX204" s="87"/>
      <c r="BY204" s="87"/>
      <c r="BZ204" s="87"/>
      <c r="CA204" s="87"/>
      <c r="CB204" s="87"/>
      <c r="CC204" s="87"/>
      <c r="CD204" s="87"/>
      <c r="CE204" s="87"/>
      <c r="CF204" s="87"/>
      <c r="CG204" s="4"/>
    </row>
    <row r="205" spans="71:85">
      <c r="BS205" s="91"/>
      <c r="BT205" s="87"/>
      <c r="BU205" s="87"/>
      <c r="BV205" s="87"/>
      <c r="BW205" s="87"/>
      <c r="BX205" s="87"/>
      <c r="BY205" s="87"/>
      <c r="BZ205" s="87"/>
      <c r="CA205" s="87"/>
      <c r="CB205" s="87"/>
      <c r="CC205" s="87"/>
      <c r="CD205" s="87"/>
      <c r="CE205" s="87"/>
      <c r="CF205" s="87"/>
      <c r="CG205" s="4"/>
    </row>
    <row r="206" spans="71:85">
      <c r="BS206" s="91"/>
      <c r="BT206" s="87"/>
      <c r="BU206" s="87"/>
      <c r="BV206" s="87"/>
      <c r="BW206" s="87"/>
      <c r="BX206" s="87"/>
      <c r="BY206" s="87"/>
      <c r="BZ206" s="87"/>
      <c r="CA206" s="87"/>
      <c r="CB206" s="87"/>
      <c r="CC206" s="87"/>
      <c r="CD206" s="87"/>
      <c r="CE206" s="87"/>
      <c r="CF206" s="87"/>
      <c r="CG206" s="4"/>
    </row>
    <row r="207" spans="71:85">
      <c r="BS207" s="91"/>
      <c r="BT207" s="87"/>
      <c r="BU207" s="87"/>
      <c r="BV207" s="87"/>
      <c r="BW207" s="87"/>
      <c r="BX207" s="87"/>
      <c r="BY207" s="87"/>
      <c r="BZ207" s="87"/>
      <c r="CA207" s="87"/>
      <c r="CB207" s="87"/>
      <c r="CC207" s="87"/>
      <c r="CD207" s="87"/>
      <c r="CE207" s="87"/>
      <c r="CF207" s="87"/>
      <c r="CG207" s="4"/>
    </row>
    <row r="208" spans="71:85">
      <c r="BS208" s="91"/>
      <c r="BT208" s="87"/>
      <c r="BU208" s="87"/>
      <c r="BV208" s="87"/>
      <c r="BW208" s="87"/>
      <c r="BX208" s="87"/>
      <c r="BY208" s="87"/>
      <c r="BZ208" s="87"/>
      <c r="CA208" s="87"/>
      <c r="CB208" s="87"/>
      <c r="CC208" s="87"/>
      <c r="CD208" s="87"/>
      <c r="CE208" s="87"/>
      <c r="CF208" s="87"/>
      <c r="CG208" s="4"/>
    </row>
    <row r="209" spans="71:85">
      <c r="BS209" s="91"/>
      <c r="BT209" s="87"/>
      <c r="BU209" s="87"/>
      <c r="BV209" s="87"/>
      <c r="BW209" s="87"/>
      <c r="BX209" s="87"/>
      <c r="BY209" s="87"/>
      <c r="BZ209" s="87"/>
      <c r="CA209" s="87"/>
      <c r="CB209" s="87"/>
      <c r="CC209" s="87"/>
      <c r="CD209" s="87"/>
      <c r="CE209" s="87"/>
      <c r="CF209" s="87"/>
      <c r="CG209" s="4"/>
    </row>
    <row r="210" spans="71:85">
      <c r="BS210" s="91"/>
      <c r="BT210" s="87"/>
      <c r="BU210" s="87"/>
      <c r="BV210" s="87"/>
      <c r="BW210" s="87"/>
      <c r="BX210" s="87"/>
      <c r="BY210" s="87"/>
      <c r="BZ210" s="87"/>
      <c r="CA210" s="87"/>
      <c r="CB210" s="87"/>
      <c r="CC210" s="87"/>
      <c r="CD210" s="87"/>
      <c r="CE210" s="87"/>
      <c r="CF210" s="87"/>
      <c r="CG210" s="4"/>
    </row>
    <row r="211" spans="71:85">
      <c r="BS211" s="91"/>
      <c r="BT211" s="87"/>
      <c r="BU211" s="87"/>
      <c r="BV211" s="87"/>
      <c r="BW211" s="87"/>
      <c r="BX211" s="87"/>
      <c r="BY211" s="87"/>
      <c r="BZ211" s="87"/>
      <c r="CA211" s="87"/>
      <c r="CB211" s="87"/>
      <c r="CC211" s="87"/>
      <c r="CD211" s="87"/>
      <c r="CE211" s="87"/>
      <c r="CF211" s="87"/>
      <c r="CG211" s="4"/>
    </row>
    <row r="212" spans="71:85">
      <c r="BS212" s="91"/>
      <c r="BT212" s="87"/>
      <c r="BU212" s="87"/>
      <c r="BV212" s="87"/>
      <c r="BW212" s="87"/>
      <c r="BX212" s="87"/>
      <c r="BY212" s="87"/>
      <c r="BZ212" s="87"/>
      <c r="CA212" s="87"/>
      <c r="CB212" s="87"/>
      <c r="CC212" s="87"/>
      <c r="CD212" s="87"/>
      <c r="CE212" s="87"/>
      <c r="CF212" s="87"/>
      <c r="CG212" s="4"/>
    </row>
    <row r="213" spans="71:85">
      <c r="BS213" s="91"/>
      <c r="BT213" s="87"/>
      <c r="BU213" s="87"/>
      <c r="BV213" s="87"/>
      <c r="BW213" s="87"/>
      <c r="BX213" s="87"/>
      <c r="BY213" s="87"/>
      <c r="BZ213" s="87"/>
      <c r="CA213" s="87"/>
      <c r="CB213" s="87"/>
      <c r="CC213" s="87"/>
      <c r="CD213" s="87"/>
      <c r="CE213" s="87"/>
      <c r="CF213" s="87"/>
      <c r="CG213" s="4"/>
    </row>
    <row r="214" spans="71:85">
      <c r="BS214" s="91"/>
      <c r="BT214" s="87"/>
      <c r="BU214" s="87"/>
      <c r="BV214" s="87"/>
      <c r="BW214" s="87"/>
      <c r="BX214" s="87"/>
      <c r="BY214" s="87"/>
      <c r="BZ214" s="87"/>
      <c r="CA214" s="87"/>
      <c r="CB214" s="87"/>
      <c r="CC214" s="87"/>
      <c r="CD214" s="87"/>
      <c r="CE214" s="87"/>
      <c r="CF214" s="87"/>
      <c r="CG214" s="4"/>
    </row>
    <row r="215" spans="71:85">
      <c r="BS215" s="91"/>
      <c r="BT215" s="87"/>
      <c r="BU215" s="87"/>
      <c r="BV215" s="87"/>
      <c r="BW215" s="87"/>
      <c r="BX215" s="87"/>
      <c r="BY215" s="87"/>
      <c r="BZ215" s="87"/>
      <c r="CA215" s="87"/>
      <c r="CB215" s="87"/>
      <c r="CC215" s="87"/>
      <c r="CD215" s="87"/>
      <c r="CE215" s="87"/>
      <c r="CF215" s="87"/>
      <c r="CG215" s="4"/>
    </row>
    <row r="216" spans="71:85">
      <c r="BS216" s="91"/>
      <c r="BT216" s="87"/>
      <c r="BU216" s="87"/>
      <c r="BV216" s="87"/>
      <c r="BW216" s="87"/>
      <c r="BX216" s="87"/>
      <c r="BY216" s="87"/>
      <c r="BZ216" s="87"/>
      <c r="CA216" s="87"/>
      <c r="CB216" s="87"/>
      <c r="CC216" s="87"/>
      <c r="CD216" s="87"/>
      <c r="CE216" s="87"/>
      <c r="CF216" s="87"/>
      <c r="CG216" s="4"/>
    </row>
    <row r="217" spans="71:85">
      <c r="BS217" s="91"/>
      <c r="BT217" s="87"/>
      <c r="BU217" s="87"/>
      <c r="BV217" s="87"/>
      <c r="BW217" s="87"/>
      <c r="BX217" s="87"/>
      <c r="BY217" s="87"/>
      <c r="BZ217" s="87"/>
      <c r="CA217" s="87"/>
      <c r="CB217" s="87"/>
      <c r="CC217" s="87"/>
      <c r="CD217" s="87"/>
      <c r="CE217" s="87"/>
      <c r="CF217" s="87"/>
      <c r="CG217" s="4"/>
    </row>
    <row r="218" spans="71:85">
      <c r="BS218" s="91"/>
      <c r="BT218" s="87"/>
      <c r="BU218" s="87"/>
      <c r="BV218" s="87"/>
      <c r="BW218" s="87"/>
      <c r="BX218" s="87"/>
      <c r="BY218" s="87"/>
      <c r="BZ218" s="87"/>
      <c r="CA218" s="87"/>
      <c r="CB218" s="87"/>
      <c r="CC218" s="87"/>
      <c r="CD218" s="87"/>
      <c r="CE218" s="87"/>
      <c r="CF218" s="87"/>
      <c r="CG218" s="4"/>
    </row>
    <row r="219" spans="71:85">
      <c r="BS219" s="91"/>
      <c r="BT219" s="87"/>
      <c r="BU219" s="87"/>
      <c r="BV219" s="87"/>
      <c r="BW219" s="87"/>
      <c r="BX219" s="87"/>
      <c r="BY219" s="87"/>
      <c r="BZ219" s="87"/>
      <c r="CA219" s="87"/>
      <c r="CB219" s="87"/>
      <c r="CC219" s="87"/>
      <c r="CD219" s="87"/>
      <c r="CE219" s="87"/>
      <c r="CF219" s="87"/>
      <c r="CG219" s="4"/>
    </row>
    <row r="220" spans="71:85">
      <c r="BS220" s="91"/>
      <c r="BT220" s="87"/>
      <c r="BU220" s="87"/>
      <c r="BV220" s="87"/>
      <c r="BW220" s="87"/>
      <c r="BX220" s="87"/>
      <c r="BY220" s="87"/>
      <c r="BZ220" s="87"/>
      <c r="CA220" s="87"/>
      <c r="CB220" s="87"/>
      <c r="CC220" s="87"/>
      <c r="CD220" s="87"/>
      <c r="CE220" s="87"/>
      <c r="CF220" s="87"/>
      <c r="CG220" s="4"/>
    </row>
    <row r="221" spans="71:85">
      <c r="BS221" s="91"/>
      <c r="BT221" s="87"/>
      <c r="BU221" s="87"/>
      <c r="BV221" s="87"/>
      <c r="BW221" s="87"/>
      <c r="BX221" s="87"/>
      <c r="BY221" s="87"/>
      <c r="BZ221" s="87"/>
      <c r="CA221" s="87"/>
      <c r="CB221" s="87"/>
      <c r="CC221" s="87"/>
      <c r="CD221" s="87"/>
      <c r="CE221" s="87"/>
      <c r="CF221" s="87"/>
      <c r="CG221" s="4"/>
    </row>
    <row r="222" spans="71:85">
      <c r="BS222" s="91"/>
      <c r="BT222" s="87"/>
      <c r="BU222" s="87"/>
      <c r="BV222" s="87"/>
      <c r="BW222" s="87"/>
      <c r="BX222" s="87"/>
      <c r="BY222" s="87"/>
      <c r="BZ222" s="87"/>
      <c r="CA222" s="87"/>
      <c r="CB222" s="87"/>
      <c r="CC222" s="87"/>
      <c r="CD222" s="87"/>
      <c r="CE222" s="87"/>
      <c r="CF222" s="87"/>
      <c r="CG222" s="4"/>
    </row>
    <row r="223" spans="71:85">
      <c r="BS223" s="91"/>
      <c r="BT223" s="87"/>
      <c r="BU223" s="87"/>
      <c r="BV223" s="87"/>
      <c r="BW223" s="87"/>
      <c r="BX223" s="87"/>
      <c r="BY223" s="87"/>
      <c r="BZ223" s="87"/>
      <c r="CA223" s="87"/>
      <c r="CB223" s="87"/>
      <c r="CC223" s="87"/>
      <c r="CD223" s="87"/>
      <c r="CE223" s="87"/>
      <c r="CF223" s="87"/>
      <c r="CG223" s="4"/>
    </row>
    <row r="224" spans="71:85">
      <c r="BS224" s="91"/>
      <c r="BT224" s="87"/>
      <c r="BU224" s="87"/>
      <c r="BV224" s="87"/>
      <c r="BW224" s="87"/>
      <c r="BX224" s="87"/>
      <c r="BY224" s="87"/>
      <c r="BZ224" s="87"/>
      <c r="CA224" s="87"/>
      <c r="CB224" s="87"/>
      <c r="CC224" s="87"/>
      <c r="CD224" s="87"/>
      <c r="CE224" s="87"/>
      <c r="CF224" s="87"/>
      <c r="CG224" s="4"/>
    </row>
    <row r="225" spans="71:85">
      <c r="BS225" s="91"/>
      <c r="BT225" s="87"/>
      <c r="BU225" s="87"/>
      <c r="BV225" s="87"/>
      <c r="BW225" s="87"/>
      <c r="BX225" s="87"/>
      <c r="BY225" s="87"/>
      <c r="BZ225" s="87"/>
      <c r="CA225" s="87"/>
      <c r="CB225" s="87"/>
      <c r="CC225" s="87"/>
      <c r="CD225" s="87"/>
      <c r="CE225" s="87"/>
      <c r="CF225" s="87"/>
      <c r="CG225" s="4"/>
    </row>
    <row r="226" spans="71:85">
      <c r="BS226" s="91"/>
      <c r="BT226" s="87"/>
      <c r="BU226" s="87"/>
      <c r="BV226" s="87"/>
      <c r="BW226" s="87"/>
      <c r="BX226" s="87"/>
      <c r="BY226" s="87"/>
      <c r="BZ226" s="87"/>
      <c r="CA226" s="87"/>
      <c r="CB226" s="87"/>
      <c r="CC226" s="87"/>
      <c r="CD226" s="87"/>
      <c r="CE226" s="87"/>
      <c r="CF226" s="87"/>
      <c r="CG226" s="4"/>
    </row>
    <row r="227" spans="71:85">
      <c r="BS227" s="91"/>
      <c r="BT227" s="87"/>
      <c r="BU227" s="87"/>
      <c r="BV227" s="87"/>
      <c r="BW227" s="87"/>
      <c r="BX227" s="87"/>
      <c r="BY227" s="87"/>
      <c r="BZ227" s="87"/>
      <c r="CA227" s="87"/>
      <c r="CB227" s="87"/>
      <c r="CC227" s="87"/>
      <c r="CD227" s="87"/>
      <c r="CE227" s="87"/>
      <c r="CF227" s="87"/>
      <c r="CG227" s="4"/>
    </row>
    <row r="228" spans="71:85">
      <c r="BS228" s="91"/>
      <c r="BT228" s="87"/>
      <c r="BU228" s="87"/>
      <c r="BV228" s="87"/>
      <c r="BW228" s="87"/>
      <c r="BX228" s="87"/>
      <c r="BY228" s="87"/>
      <c r="BZ228" s="87"/>
      <c r="CA228" s="87"/>
      <c r="CB228" s="87"/>
      <c r="CC228" s="87"/>
      <c r="CD228" s="87"/>
      <c r="CE228" s="87"/>
      <c r="CF228" s="87"/>
      <c r="CG228" s="4"/>
    </row>
    <row r="229" spans="71:85">
      <c r="BS229" s="91"/>
      <c r="BT229" s="87"/>
      <c r="BU229" s="87"/>
      <c r="BV229" s="87"/>
      <c r="BW229" s="87"/>
      <c r="BX229" s="87"/>
      <c r="BY229" s="87"/>
      <c r="BZ229" s="87"/>
      <c r="CA229" s="87"/>
      <c r="CB229" s="87"/>
      <c r="CC229" s="87"/>
      <c r="CD229" s="87"/>
      <c r="CE229" s="87"/>
      <c r="CF229" s="87"/>
      <c r="CG229" s="4"/>
    </row>
    <row r="230" spans="71:85">
      <c r="BS230" s="91"/>
      <c r="BT230" s="87"/>
      <c r="BU230" s="87"/>
      <c r="BV230" s="87"/>
      <c r="BW230" s="87"/>
      <c r="BX230" s="87"/>
      <c r="BY230" s="87"/>
      <c r="BZ230" s="87"/>
      <c r="CA230" s="87"/>
      <c r="CB230" s="87"/>
      <c r="CC230" s="87"/>
      <c r="CD230" s="87"/>
      <c r="CE230" s="87"/>
      <c r="CF230" s="87"/>
      <c r="CG230" s="4"/>
    </row>
    <row r="231" spans="71:85">
      <c r="BS231" s="91"/>
      <c r="BT231" s="87"/>
      <c r="BU231" s="87"/>
      <c r="BV231" s="87"/>
      <c r="BW231" s="87"/>
      <c r="BX231" s="87"/>
      <c r="BY231" s="87"/>
      <c r="BZ231" s="87"/>
      <c r="CA231" s="87"/>
      <c r="CB231" s="87"/>
      <c r="CC231" s="87"/>
      <c r="CD231" s="87"/>
      <c r="CE231" s="87"/>
      <c r="CF231" s="87"/>
      <c r="CG231" s="4"/>
    </row>
    <row r="232" spans="71:85">
      <c r="BS232" s="9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  <c r="CE232" s="6"/>
      <c r="CF232" s="6"/>
    </row>
  </sheetData>
  <mergeCells count="111">
    <mergeCell ref="AT18:AU18"/>
    <mergeCell ref="AD9:AJ9"/>
    <mergeCell ref="AE11:AI11"/>
    <mergeCell ref="AE14:AI14"/>
    <mergeCell ref="Q9:U9"/>
    <mergeCell ref="Q11:U11"/>
    <mergeCell ref="Q14:U14"/>
    <mergeCell ref="A7:D7"/>
    <mergeCell ref="B9:D9"/>
    <mergeCell ref="B12:D12"/>
    <mergeCell ref="AO30:AP30"/>
    <mergeCell ref="BC1:BC6"/>
    <mergeCell ref="BC7:BC10"/>
    <mergeCell ref="BC11:BC13"/>
    <mergeCell ref="BC14:BC16"/>
    <mergeCell ref="O4:AF4"/>
    <mergeCell ref="J2:AJ3"/>
    <mergeCell ref="H9:L9"/>
    <mergeCell ref="N7:Q7"/>
    <mergeCell ref="R7:AA7"/>
    <mergeCell ref="E7:M7"/>
    <mergeCell ref="AB7:AD7"/>
    <mergeCell ref="AO15:AP15"/>
    <mergeCell ref="Q12:U12"/>
    <mergeCell ref="Q15:U15"/>
    <mergeCell ref="V16:X18"/>
    <mergeCell ref="K18:M18"/>
    <mergeCell ref="R18:T18"/>
    <mergeCell ref="K17:M17"/>
    <mergeCell ref="AD18:AJ18"/>
    <mergeCell ref="AO16:AP16"/>
    <mergeCell ref="AE7:AI7"/>
    <mergeCell ref="Q17:U17"/>
    <mergeCell ref="B17:H17"/>
    <mergeCell ref="AO31:AP31"/>
    <mergeCell ref="AD26:AJ26"/>
    <mergeCell ref="AD20:AJ20"/>
    <mergeCell ref="AD21:AJ21"/>
    <mergeCell ref="N23:P23"/>
    <mergeCell ref="N24:P24"/>
    <mergeCell ref="K20:M20"/>
    <mergeCell ref="K21:M21"/>
    <mergeCell ref="V20:X20"/>
    <mergeCell ref="N20:P20"/>
    <mergeCell ref="R23:T23"/>
    <mergeCell ref="Y22:AA22"/>
    <mergeCell ref="K22:M22"/>
    <mergeCell ref="AC31:AJ31"/>
    <mergeCell ref="AD22:AJ22"/>
    <mergeCell ref="AD23:AJ23"/>
    <mergeCell ref="V21:X21"/>
    <mergeCell ref="V22:X22"/>
    <mergeCell ref="V23:X23"/>
    <mergeCell ref="N21:P21"/>
    <mergeCell ref="N22:P22"/>
    <mergeCell ref="AB24:AC24"/>
    <mergeCell ref="AC30:AJ30"/>
    <mergeCell ref="R20:T20"/>
    <mergeCell ref="AT28:AU28"/>
    <mergeCell ref="AT21:AU21"/>
    <mergeCell ref="AT25:AU25"/>
    <mergeCell ref="AT26:AU26"/>
    <mergeCell ref="AT19:AU19"/>
    <mergeCell ref="AT20:AU20"/>
    <mergeCell ref="AT22:AU22"/>
    <mergeCell ref="Y20:AA20"/>
    <mergeCell ref="Y21:AA21"/>
    <mergeCell ref="Y23:AA23"/>
    <mergeCell ref="AB20:AC20"/>
    <mergeCell ref="F28:AJ28"/>
    <mergeCell ref="F27:AJ27"/>
    <mergeCell ref="B21:H21"/>
    <mergeCell ref="B24:H24"/>
    <mergeCell ref="B22:H22"/>
    <mergeCell ref="I23:J23"/>
    <mergeCell ref="I21:J21"/>
    <mergeCell ref="AT27:AU27"/>
    <mergeCell ref="K23:M23"/>
    <mergeCell ref="I22:J22"/>
    <mergeCell ref="B20:H20"/>
    <mergeCell ref="AT23:AU23"/>
    <mergeCell ref="AB21:AC21"/>
    <mergeCell ref="B25:H25"/>
    <mergeCell ref="I24:J24"/>
    <mergeCell ref="B27:E27"/>
    <mergeCell ref="B26:H26"/>
    <mergeCell ref="V24:X24"/>
    <mergeCell ref="AD24:AJ24"/>
    <mergeCell ref="AD25:AJ25"/>
    <mergeCell ref="K24:M24"/>
    <mergeCell ref="R24:T24"/>
    <mergeCell ref="Y24:AA24"/>
    <mergeCell ref="I19:J19"/>
    <mergeCell ref="B19:H19"/>
    <mergeCell ref="B14:D14"/>
    <mergeCell ref="AD17:AJ17"/>
    <mergeCell ref="K19:M19"/>
    <mergeCell ref="N19:P19"/>
    <mergeCell ref="B23:H23"/>
    <mergeCell ref="I20:J20"/>
    <mergeCell ref="AB22:AC22"/>
    <mergeCell ref="AB23:AC23"/>
    <mergeCell ref="AD19:AJ19"/>
    <mergeCell ref="Y19:AA19"/>
    <mergeCell ref="R21:T21"/>
    <mergeCell ref="R22:T22"/>
    <mergeCell ref="Y18:AA18"/>
    <mergeCell ref="R19:T19"/>
    <mergeCell ref="V19:X19"/>
    <mergeCell ref="AB19:AC19"/>
    <mergeCell ref="B18:H18"/>
  </mergeCells>
  <phoneticPr fontId="2" type="noConversion"/>
  <conditionalFormatting sqref="I18 AC18">
    <cfRule type="iconSet" priority="1">
      <iconSet showValue="0">
        <cfvo type="percent" val="0"/>
        <cfvo type="num" val="1"/>
        <cfvo type="num" val="2"/>
      </iconSet>
    </cfRule>
  </conditionalFormatting>
  <printOptions horizontalCentered="1" verticalCentered="1"/>
  <pageMargins left="0.39370078740157483" right="0.39370078740157483" top="0.19685039370078741" bottom="0.19685039370078741" header="0" footer="0.11811023622047245"/>
  <pageSetup paperSize="9" scale="98" orientation="landscape" horizontalDpi="4294967292" verticalDpi="4294967292" r:id="rId1"/>
  <headerFooter alignWithMargins="0">
    <oddFooter>&amp;L&amp;8Stand: 24.05.2017&amp;C&amp;8Kreissportwart MannschaftDirk DienesTel.: 0171-6583702Em@il: BKVDN-Dienes@gmx.de</oddFooter>
  </headerFooter>
  <colBreaks count="1" manualBreakCount="1">
    <brk id="36" max="3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Spielbericht Mannschaft</vt:lpstr>
      <vt:lpstr>'Spielbericht Mannschaft'!Druckbereich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 Weyer;Friedel Geuenich</dc:creator>
  <cp:lastModifiedBy>BSC Merzenich</cp:lastModifiedBy>
  <cp:lastPrinted>2018-05-26T15:24:55Z</cp:lastPrinted>
  <dcterms:created xsi:type="dcterms:W3CDTF">2011-03-29T01:30:37Z</dcterms:created>
  <dcterms:modified xsi:type="dcterms:W3CDTF">2018-05-26T15:26:53Z</dcterms:modified>
</cp:coreProperties>
</file>